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X:\令和7年度\580_米穀関係補助事業\2_県単事業\儲かる産地\250501_令和7年度儲かる産地支援事業にかかる要望調査について（照会）\"/>
    </mc:Choice>
  </mc:AlternateContent>
  <xr:revisionPtr revIDLastSave="0" documentId="13_ncr:1_{9FD7E863-A037-432E-99E9-E3106A27C392}" xr6:coauthVersionLast="47" xr6:coauthVersionMax="47" xr10:uidLastSave="{00000000-0000-0000-0000-000000000000}"/>
  <bookViews>
    <workbookView xWindow="-120" yWindow="-120" windowWidth="20730" windowHeight="11040" tabRatio="627" xr2:uid="{00000000-000D-0000-FFFF-FFFF00000000}"/>
  </bookViews>
  <sheets>
    <sheet name="県単ハード (R7オーガニック 農技分)" sheetId="61" r:id="rId1"/>
    <sheet name="点数付け用" sheetId="6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 i="61" l="1"/>
  <c r="V17" i="61" s="1"/>
  <c r="L17" i="61"/>
  <c r="I17" i="61"/>
  <c r="D17" i="61"/>
  <c r="C17" i="61"/>
  <c r="AB16" i="61"/>
  <c r="X16" i="61"/>
  <c r="V16" i="61"/>
  <c r="T16" i="61"/>
  <c r="R16" i="61"/>
  <c r="M16" i="61"/>
  <c r="J16" i="61"/>
  <c r="AB15" i="61"/>
  <c r="X15" i="61"/>
  <c r="V15" i="61"/>
  <c r="T15" i="61"/>
  <c r="R15" i="61"/>
  <c r="M15" i="61"/>
  <c r="J15" i="61"/>
  <c r="AB14" i="61"/>
  <c r="X14" i="61"/>
  <c r="V14" i="61"/>
  <c r="T14" i="61"/>
  <c r="R14" i="61"/>
  <c r="M14" i="61"/>
  <c r="J14" i="61"/>
  <c r="AB13" i="61"/>
  <c r="X13" i="61"/>
  <c r="V13" i="61"/>
  <c r="T13" i="61"/>
  <c r="R13" i="61"/>
  <c r="M13" i="61"/>
  <c r="J13" i="61"/>
  <c r="AB12" i="61"/>
  <c r="X12" i="61"/>
  <c r="V12" i="61"/>
  <c r="T12" i="61"/>
  <c r="R12" i="61"/>
  <c r="M12" i="61"/>
  <c r="J12" i="61"/>
  <c r="AB11" i="61"/>
  <c r="X11" i="61"/>
  <c r="V11" i="61"/>
  <c r="T11" i="61"/>
  <c r="R11" i="61"/>
  <c r="M11" i="61"/>
  <c r="J11" i="61"/>
  <c r="AB10" i="61"/>
  <c r="X10" i="61"/>
  <c r="V10" i="61"/>
  <c r="T10" i="61"/>
  <c r="R10" i="61"/>
  <c r="M10" i="61"/>
  <c r="J10" i="61"/>
  <c r="AB9" i="61"/>
  <c r="X9" i="61"/>
  <c r="V9" i="61"/>
  <c r="T9" i="61"/>
  <c r="R9" i="61"/>
  <c r="M9" i="61"/>
  <c r="J9" i="61"/>
  <c r="AB8" i="61"/>
  <c r="X8" i="61"/>
  <c r="V8" i="61"/>
  <c r="T8" i="61"/>
  <c r="R8" i="61"/>
  <c r="M8" i="61"/>
  <c r="J8" i="61"/>
  <c r="AB7" i="61"/>
  <c r="AB17" i="61" s="1"/>
  <c r="Z7" i="61"/>
  <c r="X7" i="61"/>
  <c r="X17" i="61" s="1"/>
  <c r="Q7" i="61"/>
  <c r="O7" i="61"/>
  <c r="M7" i="61"/>
  <c r="J7" i="61"/>
  <c r="S7" i="61" l="1"/>
  <c r="T7" i="61" s="1"/>
  <c r="T17" i="61" s="1"/>
  <c r="M17" i="61"/>
  <c r="J17" i="61"/>
  <c r="R7" i="61"/>
  <c r="R17" i="61" s="1"/>
  <c r="AC7" i="61" l="1"/>
  <c r="AC17" i="61" s="1"/>
</calcChain>
</file>

<file path=xl/sharedStrings.xml><?xml version="1.0" encoding="utf-8"?>
<sst xmlns="http://schemas.openxmlformats.org/spreadsheetml/2006/main" count="104" uniqueCount="70">
  <si>
    <t>補助率</t>
  </si>
  <si>
    <t>市町村名</t>
    <rPh sb="3" eb="4">
      <t>メイ</t>
    </rPh>
    <phoneticPr fontId="2"/>
  </si>
  <si>
    <t>事業実施主体名</t>
    <rPh sb="2" eb="4">
      <t>ジッシ</t>
    </rPh>
    <rPh sb="6" eb="7">
      <t>メイ</t>
    </rPh>
    <phoneticPr fontId="2"/>
  </si>
  <si>
    <t>要望額</t>
    <rPh sb="0" eb="2">
      <t>ヨウボウ</t>
    </rPh>
    <rPh sb="2" eb="3">
      <t>ガク</t>
    </rPh>
    <phoneticPr fontId="2"/>
  </si>
  <si>
    <t>内容
（機械名及び台数等）</t>
    <phoneticPr fontId="2"/>
  </si>
  <si>
    <t>点数</t>
    <rPh sb="0" eb="2">
      <t>テンスウ</t>
    </rPh>
    <phoneticPr fontId="2"/>
  </si>
  <si>
    <t>みどりの食料システム法に基づく計画認定</t>
    <phoneticPr fontId="2"/>
  </si>
  <si>
    <t>有無</t>
    <rPh sb="0" eb="2">
      <t>ウム</t>
    </rPh>
    <phoneticPr fontId="2"/>
  </si>
  <si>
    <t>有</t>
    <rPh sb="0" eb="1">
      <t>ア</t>
    </rPh>
    <phoneticPr fontId="2"/>
  </si>
  <si>
    <t>無</t>
    <rPh sb="0" eb="1">
      <t>ナ</t>
    </rPh>
    <phoneticPr fontId="2"/>
  </si>
  <si>
    <t>点数合計</t>
    <rPh sb="0" eb="2">
      <t>テンスウ</t>
    </rPh>
    <rPh sb="2" eb="4">
      <t>ゴウケイ</t>
    </rPh>
    <phoneticPr fontId="2"/>
  </si>
  <si>
    <t>現状からの有機JAS認証取得面積の伸び率</t>
    <phoneticPr fontId="2"/>
  </si>
  <si>
    <t>割合（ポイント）</t>
    <rPh sb="0" eb="2">
      <t>ワリアイ</t>
    </rPh>
    <phoneticPr fontId="2"/>
  </si>
  <si>
    <t>評価</t>
    <rPh sb="0" eb="2">
      <t>ヒョウカ</t>
    </rPh>
    <phoneticPr fontId="2"/>
  </si>
  <si>
    <t>実現性が低い</t>
    <rPh sb="0" eb="3">
      <t>ジツゲンセイ</t>
    </rPh>
    <rPh sb="4" eb="5">
      <t>ヒク</t>
    </rPh>
    <phoneticPr fontId="2"/>
  </si>
  <si>
    <t>実現性がやや低い</t>
    <rPh sb="0" eb="3">
      <t>ジツゲンセイ</t>
    </rPh>
    <rPh sb="6" eb="7">
      <t>ヒク</t>
    </rPh>
    <phoneticPr fontId="2"/>
  </si>
  <si>
    <t>実現性が高い</t>
    <rPh sb="0" eb="3">
      <t>ジツゲンセイ</t>
    </rPh>
    <rPh sb="4" eb="5">
      <t>タカ</t>
    </rPh>
    <phoneticPr fontId="2"/>
  </si>
  <si>
    <t>実現性が大いに高い</t>
    <rPh sb="0" eb="3">
      <t>ジツゲンセイ</t>
    </rPh>
    <rPh sb="4" eb="5">
      <t>オオ</t>
    </rPh>
    <rPh sb="7" eb="8">
      <t>タカ</t>
    </rPh>
    <phoneticPr fontId="2"/>
  </si>
  <si>
    <t>【先進性】取組内容が地域に例をみない先進的かつモデル的な取組となっており、将来的な波及効果が期待できるか</t>
    <rPh sb="1" eb="3">
      <t>センシン</t>
    </rPh>
    <rPh sb="3" eb="4">
      <t>セイ</t>
    </rPh>
    <phoneticPr fontId="2"/>
  </si>
  <si>
    <t>波及効果が期待できない</t>
    <rPh sb="0" eb="4">
      <t>ハキュウコウカ</t>
    </rPh>
    <rPh sb="5" eb="7">
      <t>キタイ</t>
    </rPh>
    <phoneticPr fontId="2"/>
  </si>
  <si>
    <t>波及効果が期待できる</t>
    <rPh sb="0" eb="4">
      <t>ハキュウコウカ</t>
    </rPh>
    <rPh sb="5" eb="7">
      <t>キタイ</t>
    </rPh>
    <phoneticPr fontId="2"/>
  </si>
  <si>
    <t>不選定</t>
    <rPh sb="0" eb="1">
      <t>フ</t>
    </rPh>
    <rPh sb="1" eb="3">
      <t>センテイ</t>
    </rPh>
    <phoneticPr fontId="2"/>
  </si>
  <si>
    <t>不選定</t>
    <rPh sb="0" eb="3">
      <t>フセンテイ</t>
    </rPh>
    <phoneticPr fontId="2"/>
  </si>
  <si>
    <t>・事業費は税込金額で、補助金は本体価格の50%以内で千円未満切捨てとします。</t>
    <rPh sb="1" eb="4">
      <t>ジギョウヒ</t>
    </rPh>
    <rPh sb="5" eb="7">
      <t>ゼイコ</t>
    </rPh>
    <rPh sb="7" eb="9">
      <t>キンガク</t>
    </rPh>
    <rPh sb="11" eb="14">
      <t>ホジョキン</t>
    </rPh>
    <rPh sb="15" eb="19">
      <t>ホンタイカカク</t>
    </rPh>
    <rPh sb="23" eb="25">
      <t>イナイ</t>
    </rPh>
    <rPh sb="26" eb="32">
      <t>センエンミマンキリス</t>
    </rPh>
    <phoneticPr fontId="2"/>
  </si>
  <si>
    <t>・取組面積は、「目標年度における有機JAS認証取得面積」とします。</t>
    <rPh sb="1" eb="3">
      <t>トリクミ</t>
    </rPh>
    <rPh sb="3" eb="5">
      <t>メンセキ</t>
    </rPh>
    <rPh sb="8" eb="10">
      <t>モクヒョウ</t>
    </rPh>
    <rPh sb="10" eb="12">
      <t>ネンド</t>
    </rPh>
    <rPh sb="16" eb="18">
      <t>ユウキ</t>
    </rPh>
    <rPh sb="21" eb="23">
      <t>ニンショウ</t>
    </rPh>
    <rPh sb="23" eb="25">
      <t>シュトク</t>
    </rPh>
    <rPh sb="25" eb="27">
      <t>メンセキ</t>
    </rPh>
    <phoneticPr fontId="2"/>
  </si>
  <si>
    <t>（水稲、麦大豆、雑穀）</t>
    <phoneticPr fontId="2"/>
  </si>
  <si>
    <t>（いも類、野菜類等）</t>
    <phoneticPr fontId="2"/>
  </si>
  <si>
    <t>品　目</t>
    <rPh sb="0" eb="1">
      <t>ヒン</t>
    </rPh>
    <rPh sb="2" eb="3">
      <t>メ</t>
    </rPh>
    <phoneticPr fontId="2"/>
  </si>
  <si>
    <t>合計</t>
    <rPh sb="0" eb="2">
      <t>ゴウケイ</t>
    </rPh>
    <phoneticPr fontId="2"/>
  </si>
  <si>
    <t>不選定</t>
    <rPh sb="0" eb="3">
      <t>フセンテイ</t>
    </rPh>
    <phoneticPr fontId="2"/>
  </si>
  <si>
    <t>該当なし</t>
    <rPh sb="0" eb="2">
      <t>ガイトウ</t>
    </rPh>
    <phoneticPr fontId="2"/>
  </si>
  <si>
    <t>※１
目標年度における有機JAS認証取得面積</t>
    <rPh sb="3" eb="5">
      <t>モクヒョウ</t>
    </rPh>
    <rPh sb="5" eb="7">
      <t>ネンド</t>
    </rPh>
    <rPh sb="11" eb="13">
      <t>ユウキ</t>
    </rPh>
    <rPh sb="16" eb="18">
      <t>ニンショウ</t>
    </rPh>
    <rPh sb="18" eb="20">
      <t>シュトク</t>
    </rPh>
    <rPh sb="20" eb="22">
      <t>メンセキ</t>
    </rPh>
    <phoneticPr fontId="2"/>
  </si>
  <si>
    <t>０％の場合のみ不選定とするために、0.0001%を仮の下限値に設定しています。</t>
    <rPh sb="3" eb="5">
      <t>バアイ</t>
    </rPh>
    <rPh sb="7" eb="10">
      <t>フセンテイ</t>
    </rPh>
    <rPh sb="25" eb="26">
      <t>カリ</t>
    </rPh>
    <rPh sb="27" eb="30">
      <t>カゲンチ</t>
    </rPh>
    <rPh sb="31" eb="33">
      <t>セッテイ</t>
    </rPh>
    <phoneticPr fontId="2"/>
  </si>
  <si>
    <t>０ポイントの場合のみ不選定とするために、0.0001ポイントを仮の下限値に設定しています。</t>
    <rPh sb="6" eb="8">
      <t>バアイ</t>
    </rPh>
    <rPh sb="10" eb="13">
      <t>フセンテイ</t>
    </rPh>
    <rPh sb="31" eb="32">
      <t>カリ</t>
    </rPh>
    <rPh sb="33" eb="36">
      <t>カゲンチ</t>
    </rPh>
    <rPh sb="37" eb="39">
      <t>セッテイ</t>
    </rPh>
    <phoneticPr fontId="2"/>
  </si>
  <si>
    <t>初めて</t>
    <rPh sb="0" eb="1">
      <t>ハジ</t>
    </rPh>
    <phoneticPr fontId="2"/>
  </si>
  <si>
    <t>２回以上</t>
    <rPh sb="1" eb="2">
      <t>カイ</t>
    </rPh>
    <rPh sb="2" eb="4">
      <t>イジョウ</t>
    </rPh>
    <phoneticPr fontId="2"/>
  </si>
  <si>
    <t>現状</t>
    <rPh sb="0" eb="2">
      <t>ゲンジョウ</t>
    </rPh>
    <phoneticPr fontId="2"/>
  </si>
  <si>
    <t>目標</t>
    <rPh sb="0" eb="2">
      <t>モクヒョウ</t>
    </rPh>
    <phoneticPr fontId="2"/>
  </si>
  <si>
    <t>※２
備考
導入目的、政策目標、事業効果、事業背景、過去の事業活用実績（有機関係）等を記入。</t>
    <rPh sb="3" eb="4">
      <t>ビ</t>
    </rPh>
    <rPh sb="4" eb="5">
      <t>コウ</t>
    </rPh>
    <rPh sb="6" eb="8">
      <t>ドウニュウ</t>
    </rPh>
    <rPh sb="8" eb="10">
      <t>モクテキ</t>
    </rPh>
    <rPh sb="11" eb="13">
      <t>セイサク</t>
    </rPh>
    <rPh sb="13" eb="15">
      <t>モクヒョウ</t>
    </rPh>
    <rPh sb="16" eb="18">
      <t>ジギョウ</t>
    </rPh>
    <rPh sb="18" eb="20">
      <t>コウカ</t>
    </rPh>
    <rPh sb="21" eb="23">
      <t>ジギョウ</t>
    </rPh>
    <rPh sb="23" eb="25">
      <t>ハイケイ</t>
    </rPh>
    <rPh sb="26" eb="28">
      <t>カコ</t>
    </rPh>
    <rPh sb="29" eb="33">
      <t>ジギョウカツヨウ</t>
    </rPh>
    <rPh sb="33" eb="35">
      <t>ジッセキ</t>
    </rPh>
    <rPh sb="36" eb="38">
      <t>ユウキ</t>
    </rPh>
    <rPh sb="38" eb="40">
      <t>カンケイ</t>
    </rPh>
    <rPh sb="41" eb="42">
      <t>トウ</t>
    </rPh>
    <rPh sb="43" eb="45">
      <t>キニュウ</t>
    </rPh>
    <phoneticPr fontId="2"/>
  </si>
  <si>
    <t>※２　備考欄には、導入目的、政策目標、事業効果及び事業背景など、要望する理由や他事業を活用できない理由、過去の事業活用実績（有機関係）を記載してください。</t>
    <rPh sb="39" eb="42">
      <t>タジギョウ</t>
    </rPh>
    <rPh sb="43" eb="45">
      <t>カツヨウ</t>
    </rPh>
    <rPh sb="49" eb="51">
      <t>リユウ</t>
    </rPh>
    <rPh sb="52" eb="54">
      <t>カコ</t>
    </rPh>
    <rPh sb="55" eb="59">
      <t>ジギョウカツヨウ</t>
    </rPh>
    <rPh sb="59" eb="61">
      <t>ジッセキ</t>
    </rPh>
    <rPh sb="62" eb="64">
      <t>ユウキ</t>
    </rPh>
    <rPh sb="64" eb="66">
      <t>カンケイ</t>
    </rPh>
    <phoneticPr fontId="2"/>
  </si>
  <si>
    <t>令和７年度 儲かる産地支援事業要望調書（有機農業）</t>
    <rPh sb="0" eb="2">
      <t>レイワ</t>
    </rPh>
    <rPh sb="3" eb="5">
      <t>ネンド</t>
    </rPh>
    <rPh sb="6" eb="7">
      <t>モウ</t>
    </rPh>
    <rPh sb="9" eb="11">
      <t>サンチ</t>
    </rPh>
    <rPh sb="11" eb="13">
      <t>シエン</t>
    </rPh>
    <rPh sb="13" eb="15">
      <t>ジギョウ</t>
    </rPh>
    <rPh sb="15" eb="17">
      <t>ヨウボウ</t>
    </rPh>
    <rPh sb="17" eb="19">
      <t>チョウショ</t>
    </rPh>
    <rPh sb="20" eb="24">
      <t>ユウキノウギョウ</t>
    </rPh>
    <phoneticPr fontId="2"/>
  </si>
  <si>
    <t>重点３品目（かんしょ、くり、そば）に
おける有機JAS認証取得面積の拡大</t>
    <rPh sb="0" eb="2">
      <t>ジュウテン</t>
    </rPh>
    <rPh sb="3" eb="5">
      <t>ヒンモク</t>
    </rPh>
    <rPh sb="22" eb="24">
      <t>ユウキ</t>
    </rPh>
    <rPh sb="27" eb="31">
      <t>ニンショウシュトク</t>
    </rPh>
    <rPh sb="31" eb="33">
      <t>メンセキ</t>
    </rPh>
    <rPh sb="34" eb="36">
      <t>カクダイ</t>
    </rPh>
    <phoneticPr fontId="2"/>
  </si>
  <si>
    <t>有無</t>
    <rPh sb="0" eb="2">
      <t>ウム</t>
    </rPh>
    <phoneticPr fontId="2"/>
  </si>
  <si>
    <t>現状から目標年度までの有機JAS認証取得率（面積）の伸び率</t>
    <rPh sb="4" eb="8">
      <t>モクヒョウネンド</t>
    </rPh>
    <rPh sb="20" eb="21">
      <t>リツ</t>
    </rPh>
    <rPh sb="22" eb="24">
      <t>メンセキ</t>
    </rPh>
    <rPh sb="26" eb="27">
      <t>ノ</t>
    </rPh>
    <rPh sb="28" eb="29">
      <t>リツ</t>
    </rPh>
    <phoneticPr fontId="2"/>
  </si>
  <si>
    <t>伸び率
〔ポイント〕
（Ｂ－Ａ）</t>
    <rPh sb="0" eb="1">
      <t>ノ</t>
    </rPh>
    <rPh sb="2" eb="3">
      <t>リツ</t>
    </rPh>
    <phoneticPr fontId="2"/>
  </si>
  <si>
    <t>認証取得率〔％〕
（Ｂ）</t>
    <rPh sb="0" eb="5">
      <t>ニンショウシュトクリツ</t>
    </rPh>
    <phoneticPr fontId="2"/>
  </si>
  <si>
    <t>経営面積
〔ha〕</t>
    <rPh sb="0" eb="2">
      <t>ケイエイ</t>
    </rPh>
    <rPh sb="2" eb="4">
      <t>メンセキ</t>
    </rPh>
    <phoneticPr fontId="2"/>
  </si>
  <si>
    <t>認証取得率〔％〕
（Ａ）</t>
    <rPh sb="0" eb="4">
      <t>ニンショウシュトク</t>
    </rPh>
    <rPh sb="4" eb="5">
      <t>リツ</t>
    </rPh>
    <phoneticPr fontId="2"/>
  </si>
  <si>
    <t>取得面積〔ha〕</t>
    <rPh sb="0" eb="2">
      <t>シュトク</t>
    </rPh>
    <rPh sb="2" eb="4">
      <t>メンセキ</t>
    </rPh>
    <phoneticPr fontId="2"/>
  </si>
  <si>
    <t>補助金
〔千円〕</t>
    <rPh sb="5" eb="7">
      <t>センエン</t>
    </rPh>
    <phoneticPr fontId="2"/>
  </si>
  <si>
    <t>事業費
〔千円〕</t>
    <rPh sb="5" eb="7">
      <t>センエン</t>
    </rPh>
    <phoneticPr fontId="2"/>
  </si>
  <si>
    <t>経営面積に占める
有機JAS認証取得率
（目標年度）</t>
    <phoneticPr fontId="2"/>
  </si>
  <si>
    <t>3重点品目
（かんしょ、くり、そば）における
有機JAS認証
取得面積拡大</t>
    <rPh sb="1" eb="3">
      <t>ジュウテン</t>
    </rPh>
    <rPh sb="3" eb="5">
      <t>ヒンモク</t>
    </rPh>
    <rPh sb="23" eb="25">
      <t>ユウキ</t>
    </rPh>
    <rPh sb="28" eb="30">
      <t>ニンショウ</t>
    </rPh>
    <rPh sb="31" eb="33">
      <t>シュトク</t>
    </rPh>
    <rPh sb="33" eb="35">
      <t>メンセキ</t>
    </rPh>
    <rPh sb="35" eb="37">
      <t>カクダイ</t>
    </rPh>
    <phoneticPr fontId="2"/>
  </si>
  <si>
    <t>儲かる産地支援事業
（有機枠：R4いばらきオーガニックステップアップ生産拡大加速化事業も含む）
の事業活用</t>
    <phoneticPr fontId="2"/>
  </si>
  <si>
    <t>【実現性】事業導入による成果目標の
実現性について</t>
    <rPh sb="1" eb="3">
      <t>ジツゲン</t>
    </rPh>
    <rPh sb="3" eb="4">
      <t>セイ</t>
    </rPh>
    <phoneticPr fontId="2"/>
  </si>
  <si>
    <t>※１　主となる経営面積を記載してください。栽培していない品目の欄には「該当なし」と記載してください。「水稲、麦大豆、雑穀」と「いも類、野菜類等」をともに栽培している場合には、主となる品目（点数が高くなる品目）の点数を摘要します。</t>
    <rPh sb="3" eb="4">
      <t>シュ</t>
    </rPh>
    <rPh sb="7" eb="11">
      <t>ケイエイメンセキ</t>
    </rPh>
    <rPh sb="12" eb="14">
      <t>キサイ</t>
    </rPh>
    <rPh sb="21" eb="23">
      <t>サイバイ</t>
    </rPh>
    <rPh sb="28" eb="30">
      <t>ヒンモク</t>
    </rPh>
    <rPh sb="31" eb="32">
      <t>ラン</t>
    </rPh>
    <rPh sb="35" eb="37">
      <t>ガイトウ</t>
    </rPh>
    <rPh sb="41" eb="43">
      <t>キサイ</t>
    </rPh>
    <rPh sb="51" eb="53">
      <t>スイトウ</t>
    </rPh>
    <rPh sb="54" eb="55">
      <t>ムギ</t>
    </rPh>
    <rPh sb="55" eb="57">
      <t>ダイズ</t>
    </rPh>
    <rPh sb="58" eb="60">
      <t>ザッコク</t>
    </rPh>
    <rPh sb="65" eb="66">
      <t>ルイ</t>
    </rPh>
    <rPh sb="67" eb="69">
      <t>ヤサイ</t>
    </rPh>
    <rPh sb="69" eb="70">
      <t>ルイ</t>
    </rPh>
    <rPh sb="70" eb="71">
      <t>ナド</t>
    </rPh>
    <rPh sb="76" eb="78">
      <t>サイバイ</t>
    </rPh>
    <rPh sb="82" eb="84">
      <t>バアイ</t>
    </rPh>
    <rPh sb="87" eb="88">
      <t>シュ</t>
    </rPh>
    <rPh sb="91" eb="93">
      <t>ヒンモク</t>
    </rPh>
    <rPh sb="94" eb="96">
      <t>テンスウ</t>
    </rPh>
    <rPh sb="97" eb="98">
      <t>タカ</t>
    </rPh>
    <rPh sb="101" eb="103">
      <t>ヒンモク</t>
    </rPh>
    <rPh sb="105" eb="107">
      <t>テンスウ</t>
    </rPh>
    <rPh sb="108" eb="110">
      <t>テキヨウ</t>
    </rPh>
    <phoneticPr fontId="2"/>
  </si>
  <si>
    <t>経営面積に占める有機JAS認証取得率（目標年度）
※目標年度における有機JAS認証取得率で評価</t>
    <rPh sb="19" eb="23">
      <t>モクヒョウネンド</t>
    </rPh>
    <rPh sb="27" eb="31">
      <t>モクヒョウネンド</t>
    </rPh>
    <rPh sb="35" eb="37">
      <t>ユウキ</t>
    </rPh>
    <rPh sb="40" eb="42">
      <t>ニンショウ</t>
    </rPh>
    <rPh sb="42" eb="45">
      <t>シュトクリツ</t>
    </rPh>
    <rPh sb="46" eb="48">
      <t>ヒョウカ</t>
    </rPh>
    <phoneticPr fontId="2"/>
  </si>
  <si>
    <t>儲かる産地支援事業（有機枠：R4いばらきオーガニックステップアップ生産拡大加速化事業も含む）
の事業活用</t>
    <rPh sb="0" eb="1">
      <t>モウ</t>
    </rPh>
    <rPh sb="3" eb="9">
      <t>サンチシエンジギョウ</t>
    </rPh>
    <rPh sb="10" eb="12">
      <t>ユウキ</t>
    </rPh>
    <rPh sb="12" eb="13">
      <t>ワク</t>
    </rPh>
    <rPh sb="33" eb="40">
      <t>セイサンカクダイカソクカ</t>
    </rPh>
    <rPh sb="40" eb="42">
      <t>ジギョウ</t>
    </rPh>
    <rPh sb="43" eb="44">
      <t>フク</t>
    </rPh>
    <rPh sb="48" eb="52">
      <t>ジギョウカツヨウ</t>
    </rPh>
    <phoneticPr fontId="2"/>
  </si>
  <si>
    <t>みどりの食料システム法に基づく
計画認定</t>
    <phoneticPr fontId="2"/>
  </si>
  <si>
    <t>面積〔ha〕</t>
    <rPh sb="0" eb="2">
      <t>メンセキ</t>
    </rPh>
    <phoneticPr fontId="2"/>
  </si>
  <si>
    <t>割合〔％〕</t>
    <rPh sb="0" eb="2">
      <t>ワリアイ</t>
    </rPh>
    <phoneticPr fontId="2"/>
  </si>
  <si>
    <t>伸び率〔ポイント〕</t>
    <rPh sb="0" eb="1">
      <t>ノ</t>
    </rPh>
    <rPh sb="2" eb="3">
      <t>リツ</t>
    </rPh>
    <phoneticPr fontId="2"/>
  </si>
  <si>
    <t>伸び率
〔％〕</t>
    <rPh sb="0" eb="1">
      <t>ノ</t>
    </rPh>
    <rPh sb="2" eb="3">
      <t>リツ</t>
    </rPh>
    <phoneticPr fontId="2"/>
  </si>
  <si>
    <t>（例）
・面積が0.5ha→2haの場合：
　(2-0.5)/0.5*100=300〔％〕
・販売金額が600→900万円の場合：
　(900-600)/600*100=50〔％〕</t>
    <rPh sb="1" eb="2">
      <t>レイ</t>
    </rPh>
    <rPh sb="5" eb="7">
      <t>メンセキ</t>
    </rPh>
    <rPh sb="18" eb="20">
      <t>バアイ</t>
    </rPh>
    <rPh sb="47" eb="51">
      <t>ハンバイキンガク</t>
    </rPh>
    <rPh sb="59" eb="61">
      <t>マンエン</t>
    </rPh>
    <rPh sb="62" eb="64">
      <t>バアイ</t>
    </rPh>
    <phoneticPr fontId="2"/>
  </si>
  <si>
    <r>
      <t xml:space="preserve">【拡大性】
</t>
    </r>
    <r>
      <rPr>
        <sz val="11"/>
        <rFont val="ＭＳ Ｐゴシック"/>
        <family val="3"/>
        <charset val="128"/>
      </rPr>
      <t>成果目標のいずれか（有機JAS認証取得面積、有機農産物等の販売金額 等）における目標年次までの拡大</t>
    </r>
    <rPh sb="6" eb="8">
      <t>セイカ</t>
    </rPh>
    <rPh sb="40" eb="41">
      <t>ナド</t>
    </rPh>
    <phoneticPr fontId="2"/>
  </si>
  <si>
    <r>
      <rPr>
        <sz val="11"/>
        <rFont val="ＭＳ Ｐゴシック"/>
        <family val="3"/>
        <charset val="128"/>
      </rPr>
      <t>目標年度における
有機JAS認証
取得面積
（水稲、麦大豆、雑穀）</t>
    </r>
    <rPh sb="0" eb="4">
      <t>モクヒョウネンド</t>
    </rPh>
    <rPh sb="9" eb="11">
      <t>ユウキ</t>
    </rPh>
    <rPh sb="14" eb="16">
      <t>ニンショウ</t>
    </rPh>
    <rPh sb="17" eb="19">
      <t>シュトク</t>
    </rPh>
    <rPh sb="19" eb="21">
      <t>メンセキ</t>
    </rPh>
    <phoneticPr fontId="2"/>
  </si>
  <si>
    <r>
      <rPr>
        <sz val="11"/>
        <rFont val="ＭＳ Ｐゴシック"/>
        <family val="3"/>
        <charset val="128"/>
      </rPr>
      <t>目標年度における
有機JAS認証
取得面積
（いも類、野菜類等）</t>
    </r>
    <rPh sb="0" eb="4">
      <t>モクヒョウネンド</t>
    </rPh>
    <rPh sb="9" eb="11">
      <t>ユウキ</t>
    </rPh>
    <rPh sb="14" eb="16">
      <t>ニンショウ</t>
    </rPh>
    <rPh sb="17" eb="19">
      <t>シュトク</t>
    </rPh>
    <rPh sb="19" eb="21">
      <t>メンセキ</t>
    </rPh>
    <phoneticPr fontId="2"/>
  </si>
  <si>
    <r>
      <t>【拡大性】成果目標のいずれか（</t>
    </r>
    <r>
      <rPr>
        <sz val="11"/>
        <rFont val="ＭＳ Ｐゴシック"/>
        <family val="3"/>
        <charset val="128"/>
      </rPr>
      <t>有機JAS認証取得面積、有機農産物等の販売金額、出荷量、平均収量又は平均単価）における目標年次までの拡大</t>
    </r>
    <rPh sb="1" eb="4">
      <t>カクダイセイ</t>
    </rPh>
    <rPh sb="5" eb="7">
      <t>セイカ</t>
    </rPh>
    <phoneticPr fontId="2"/>
  </si>
  <si>
    <r>
      <t>伸び率〔</t>
    </r>
    <r>
      <rPr>
        <sz val="11"/>
        <rFont val="ＭＳ Ｐゴシック"/>
        <family val="3"/>
        <charset val="128"/>
      </rPr>
      <t>％〕</t>
    </r>
    <rPh sb="0" eb="1">
      <t>ノ</t>
    </rPh>
    <rPh sb="2" eb="3">
      <t>リツ</t>
    </rPh>
    <phoneticPr fontId="2"/>
  </si>
  <si>
    <t>市町村名：</t>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</si>
</sst>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8"/>
      <name val="ＭＳ ゴシック"/>
      <family val="3"/>
      <charset val="128"/>
    </font>
    <font>
      <sz val="11"/>
      <name val="ＭＳ ゴシック"/>
      <family val="3"/>
      <charset val="128"/>
    </font>
    <font>
      <b/>
      <sz val="18"/>
      <name val="ＭＳ ゴシック"/>
      <family val="3"/>
      <charset val="128"/>
    </font>
    <font>
      <sz val="8"/>
      <name val="ＭＳ ゴシック"/>
      <family val="3"/>
      <charset val="128"/>
    </font>
    <font>
      <b/>
      <sz val="12"/>
      <name val="ＭＳ Ｐゴシック"/>
      <family val="3"/>
      <charset val="128"/>
    </font>
    <font>
      <b/>
      <sz val="12"/>
      <name val="ＭＳ ゴシック"/>
      <family val="3"/>
      <charset val="128"/>
    </font>
    <font>
      <sz val="9"/>
      <name val="ＭＳ Ｐゴシック"/>
      <family val="3"/>
      <charset val="128"/>
    </font>
    <font>
      <sz val="11"/>
      <name val="ＭＳ Ｐゴシック"/>
      <family val="3"/>
      <charset val="128"/>
      <scheme val="major"/>
    </font>
  </fonts>
  <fills count="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169">
    <xf numFmtId="0" fontId="0" fillId="0" borderId="0" xfId="0"/>
    <xf numFmtId="0" fontId="3" fillId="0" borderId="0" xfId="0" applyNumberFormat="1" applyFont="1" applyFill="1" applyAlignment="1">
      <alignment vertical="center" wrapText="1"/>
    </xf>
    <xf numFmtId="0" fontId="3" fillId="0" borderId="0" xfId="0" applyNumberFormat="1" applyFont="1" applyFill="1" applyAlignment="1">
      <alignment horizontal="center" vertical="center" wrapText="1"/>
    </xf>
    <xf numFmtId="38" fontId="3" fillId="0" borderId="0" xfId="1" applyFont="1" applyFill="1" applyAlignment="1">
      <alignment vertical="center" wrapText="1"/>
    </xf>
    <xf numFmtId="49" fontId="3"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shrinkToFi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6" xfId="1" applyNumberFormat="1" applyFont="1" applyFill="1" applyBorder="1" applyAlignment="1">
      <alignment horizontal="left" vertical="center" wrapText="1"/>
    </xf>
    <xf numFmtId="0" fontId="3" fillId="0" borderId="0" xfId="0" applyNumberFormat="1" applyFont="1" applyFill="1" applyAlignment="1">
      <alignment vertical="center"/>
    </xf>
    <xf numFmtId="14" fontId="5" fillId="0" borderId="8" xfId="0" applyNumberFormat="1" applyFont="1" applyFill="1" applyBorder="1" applyAlignment="1">
      <alignment vertical="center" wrapText="1"/>
    </xf>
    <xf numFmtId="14" fontId="5" fillId="0" borderId="0" xfId="0" applyNumberFormat="1" applyFont="1" applyFill="1" applyBorder="1" applyAlignment="1">
      <alignment vertical="center" wrapText="1"/>
    </xf>
    <xf numFmtId="0" fontId="3" fillId="2" borderId="2"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3" fillId="3" borderId="2" xfId="0" applyNumberFormat="1" applyFont="1" applyFill="1" applyBorder="1" applyAlignment="1">
      <alignment horizontal="left" vertical="center" wrapText="1"/>
    </xf>
    <xf numFmtId="0" fontId="3" fillId="4" borderId="2" xfId="0" applyNumberFormat="1" applyFont="1" applyFill="1" applyBorder="1" applyAlignment="1">
      <alignment horizontal="left" vertical="center" wrapText="1"/>
    </xf>
    <xf numFmtId="0" fontId="3" fillId="4" borderId="4"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6" xfId="0" applyNumberFormat="1" applyFont="1" applyFill="1" applyBorder="1" applyAlignment="1">
      <alignment horizontal="left" vertical="center" wrapText="1"/>
    </xf>
    <xf numFmtId="0" fontId="3" fillId="4" borderId="5"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3" fillId="4" borderId="7"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3" fillId="3" borderId="10" xfId="0" applyNumberFormat="1" applyFont="1" applyFill="1" applyBorder="1" applyAlignment="1">
      <alignment horizontal="left" vertical="center" wrapText="1"/>
    </xf>
    <xf numFmtId="0" fontId="3" fillId="3" borderId="12" xfId="0" applyNumberFormat="1" applyFont="1" applyFill="1" applyBorder="1" applyAlignment="1">
      <alignment horizontal="left" vertical="center" wrapText="1"/>
    </xf>
    <xf numFmtId="38" fontId="3" fillId="0" borderId="2" xfId="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0" fontId="3" fillId="0" borderId="0" xfId="0" applyNumberFormat="1" applyFont="1" applyFill="1" applyAlignment="1">
      <alignment horizontal="left" vertical="center" wrapText="1"/>
    </xf>
    <xf numFmtId="38" fontId="3" fillId="0" borderId="3" xfId="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0" borderId="13"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38" fontId="3" fillId="0" borderId="4" xfId="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38" fontId="3" fillId="0" borderId="5" xfId="1" applyFont="1" applyFill="1" applyBorder="1" applyAlignment="1">
      <alignment horizontal="left" vertical="center" wrapText="1"/>
    </xf>
    <xf numFmtId="0" fontId="3" fillId="2" borderId="5" xfId="1" applyNumberFormat="1" applyFont="1" applyFill="1" applyBorder="1" applyAlignment="1">
      <alignment horizontal="left" vertical="center" wrapText="1"/>
    </xf>
    <xf numFmtId="0" fontId="3" fillId="4" borderId="5" xfId="1" applyNumberFormat="1" applyFont="1" applyFill="1" applyBorder="1" applyAlignment="1">
      <alignment horizontal="left" vertical="center" wrapText="1"/>
    </xf>
    <xf numFmtId="38" fontId="3" fillId="0" borderId="6" xfId="1" applyFont="1" applyFill="1" applyBorder="1" applyAlignment="1">
      <alignment horizontal="left" vertical="center" wrapText="1"/>
    </xf>
    <xf numFmtId="0" fontId="3" fillId="2" borderId="6" xfId="1" applyNumberFormat="1" applyFont="1" applyFill="1" applyBorder="1" applyAlignment="1">
      <alignment horizontal="left" vertical="center" wrapText="1"/>
    </xf>
    <xf numFmtId="0" fontId="3" fillId="4" borderId="6" xfId="1"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0" fontId="3" fillId="0" borderId="7" xfId="1" applyNumberFormat="1" applyFont="1" applyFill="1" applyBorder="1" applyAlignment="1">
      <alignment horizontal="left" vertical="center" wrapText="1"/>
    </xf>
    <xf numFmtId="38" fontId="3" fillId="0" borderId="7" xfId="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0" fontId="3" fillId="2" borderId="7" xfId="1" applyNumberFormat="1" applyFont="1" applyFill="1" applyBorder="1" applyAlignment="1">
      <alignment horizontal="left" vertical="center" wrapText="1"/>
    </xf>
    <xf numFmtId="0" fontId="3" fillId="4" borderId="7" xfId="1"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38" fontId="3" fillId="0" borderId="10" xfId="1" applyFont="1" applyFill="1" applyBorder="1" applyAlignment="1">
      <alignment horizontal="left" vertical="center" wrapText="1"/>
    </xf>
    <xf numFmtId="0" fontId="3" fillId="2" borderId="10" xfId="0" applyNumberFormat="1" applyFont="1" applyFill="1" applyBorder="1" applyAlignment="1">
      <alignment horizontal="left" vertical="center" wrapText="1"/>
    </xf>
    <xf numFmtId="0" fontId="3" fillId="4" borderId="10" xfId="0" applyNumberFormat="1" applyFont="1" applyFill="1" applyBorder="1" applyAlignment="1">
      <alignment horizontal="left" vertical="center" wrapText="1"/>
    </xf>
    <xf numFmtId="0" fontId="3" fillId="3" borderId="14"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3" borderId="15" xfId="0" applyNumberFormat="1" applyFont="1" applyFill="1" applyBorder="1" applyAlignment="1">
      <alignment horizontal="left" vertical="center" wrapText="1"/>
    </xf>
    <xf numFmtId="0" fontId="9" fillId="5" borderId="2" xfId="0" applyNumberFormat="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3" xfId="0" applyNumberFormat="1" applyFont="1" applyFill="1" applyBorder="1" applyAlignment="1">
      <alignment horizontal="left" vertical="center" wrapText="1"/>
    </xf>
    <xf numFmtId="0" fontId="9" fillId="5" borderId="3" xfId="1" applyNumberFormat="1" applyFont="1" applyFill="1" applyBorder="1" applyAlignment="1">
      <alignment horizontal="left" vertical="center" wrapText="1"/>
    </xf>
    <xf numFmtId="0" fontId="9" fillId="5" borderId="6" xfId="1" applyNumberFormat="1" applyFont="1" applyFill="1" applyBorder="1" applyAlignment="1">
      <alignment horizontal="left" vertical="center" wrapText="1"/>
    </xf>
    <xf numFmtId="0" fontId="9" fillId="5" borderId="7" xfId="1" applyNumberFormat="1" applyFont="1" applyFill="1" applyBorder="1" applyAlignment="1">
      <alignment horizontal="left" vertical="center" wrapText="1"/>
    </xf>
    <xf numFmtId="0" fontId="9" fillId="5" borderId="10" xfId="0" applyNumberFormat="1" applyFont="1" applyFill="1" applyBorder="1" applyAlignment="1">
      <alignment horizontal="left" vertical="center" wrapText="1"/>
    </xf>
    <xf numFmtId="0" fontId="3" fillId="6" borderId="10" xfId="0" applyNumberFormat="1" applyFont="1" applyFill="1" applyBorder="1" applyAlignment="1">
      <alignment horizontal="left" vertical="center" wrapText="1"/>
    </xf>
    <xf numFmtId="0" fontId="3" fillId="6" borderId="9" xfId="0" applyNumberFormat="1" applyFont="1" applyFill="1" applyBorder="1" applyAlignment="1">
      <alignment horizontal="left" vertical="center" wrapText="1"/>
    </xf>
    <xf numFmtId="0" fontId="3" fillId="6" borderId="3" xfId="0" applyNumberFormat="1" applyFont="1" applyFill="1" applyBorder="1" applyAlignment="1">
      <alignment horizontal="left" vertical="center" wrapText="1"/>
    </xf>
    <xf numFmtId="0" fontId="3" fillId="6" borderId="6" xfId="0" applyNumberFormat="1" applyFont="1" applyFill="1" applyBorder="1" applyAlignment="1">
      <alignment horizontal="left" vertical="center" wrapText="1"/>
    </xf>
    <xf numFmtId="0" fontId="9" fillId="5" borderId="4" xfId="1" applyNumberFormat="1"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20" xfId="0" applyNumberFormat="1" applyFont="1" applyFill="1" applyBorder="1" applyAlignment="1">
      <alignment horizontal="left" vertical="center" wrapText="1"/>
    </xf>
    <xf numFmtId="0" fontId="3" fillId="6" borderId="12" xfId="0" applyNumberFormat="1" applyFont="1" applyFill="1" applyBorder="1" applyAlignment="1">
      <alignment horizontal="left" vertical="center" wrapText="1"/>
    </xf>
    <xf numFmtId="0" fontId="3" fillId="6" borderId="12" xfId="1" applyNumberFormat="1" applyFont="1" applyFill="1" applyBorder="1" applyAlignment="1">
      <alignment horizontal="left" vertical="center" wrapText="1"/>
    </xf>
    <xf numFmtId="0" fontId="3" fillId="6" borderId="16" xfId="1" applyNumberFormat="1" applyFont="1" applyFill="1" applyBorder="1" applyAlignment="1">
      <alignment horizontal="left" vertical="center" wrapText="1"/>
    </xf>
    <xf numFmtId="0" fontId="3" fillId="3" borderId="4" xfId="0" applyNumberFormat="1" applyFont="1" applyFill="1" applyBorder="1" applyAlignment="1">
      <alignment horizontal="left" vertical="center" wrapText="1"/>
    </xf>
    <xf numFmtId="0" fontId="3" fillId="3" borderId="6" xfId="0" applyNumberFormat="1" applyFont="1" applyFill="1" applyBorder="1" applyAlignment="1">
      <alignment horizontal="left" vertical="center" wrapText="1"/>
    </xf>
    <xf numFmtId="0" fontId="3" fillId="3" borderId="7" xfId="0" applyNumberFormat="1" applyFont="1" applyFill="1" applyBorder="1" applyAlignment="1">
      <alignment horizontal="left" vertical="center" wrapText="1"/>
    </xf>
    <xf numFmtId="49" fontId="3" fillId="2" borderId="5" xfId="0" applyNumberFormat="1" applyFont="1" applyFill="1" applyBorder="1" applyAlignment="1">
      <alignment horizontal="center" vertical="center" wrapText="1"/>
    </xf>
    <xf numFmtId="49" fontId="3" fillId="2" borderId="5"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49" fontId="3" fillId="2" borderId="10" xfId="0" applyNumberFormat="1" applyFont="1" applyFill="1" applyBorder="1" applyAlignment="1">
      <alignment horizontal="left" vertical="center" wrapText="1"/>
    </xf>
    <xf numFmtId="0" fontId="3" fillId="4" borderId="6"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0" fontId="3" fillId="4" borderId="9" xfId="0" applyNumberFormat="1" applyFont="1" applyFill="1" applyBorder="1" applyAlignment="1">
      <alignment horizontal="left" vertical="center" wrapText="1"/>
    </xf>
    <xf numFmtId="0" fontId="3" fillId="4" borderId="1" xfId="0" applyNumberFormat="1" applyFont="1" applyFill="1" applyBorder="1" applyAlignment="1">
      <alignment horizontal="left" vertical="center" wrapText="1"/>
    </xf>
    <xf numFmtId="0" fontId="3" fillId="3" borderId="22" xfId="0" applyNumberFormat="1" applyFont="1" applyFill="1" applyBorder="1" applyAlignment="1">
      <alignment horizontal="left" vertical="center" wrapText="1"/>
    </xf>
    <xf numFmtId="0" fontId="3" fillId="3" borderId="23" xfId="0" applyNumberFormat="1" applyFont="1" applyFill="1" applyBorder="1" applyAlignment="1">
      <alignment horizontal="left" vertical="center" wrapText="1"/>
    </xf>
    <xf numFmtId="0" fontId="3" fillId="3" borderId="16" xfId="0" applyNumberFormat="1" applyFont="1" applyFill="1" applyBorder="1" applyAlignment="1">
      <alignment horizontal="left" vertical="center" wrapText="1"/>
    </xf>
    <xf numFmtId="0" fontId="4" fillId="0" borderId="0" xfId="0" applyNumberFormat="1" applyFont="1" applyFill="1" applyAlignment="1">
      <alignment vertical="center" wrapText="1"/>
    </xf>
    <xf numFmtId="0" fontId="10" fillId="0" borderId="0" xfId="0" applyFont="1" applyBorder="1" applyAlignment="1">
      <alignment horizontal="center" vertical="center" wrapText="1"/>
    </xf>
    <xf numFmtId="14" fontId="11" fillId="0" borderId="16" xfId="0" applyNumberFormat="1" applyFont="1" applyFill="1" applyBorder="1" applyAlignment="1">
      <alignment vertical="center" wrapText="1"/>
    </xf>
    <xf numFmtId="0" fontId="0" fillId="4"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3" fillId="6" borderId="2" xfId="0" applyNumberFormat="1" applyFont="1" applyFill="1" applyBorder="1" applyAlignment="1">
      <alignment horizontal="left" vertical="center" wrapText="1"/>
    </xf>
    <xf numFmtId="0" fontId="0" fillId="0" borderId="0" xfId="0" applyFont="1" applyAlignment="1">
      <alignment vertical="center"/>
    </xf>
    <xf numFmtId="0" fontId="0" fillId="0" borderId="0" xfId="0" applyFont="1" applyAlignment="1">
      <alignment horizontal="center" vertical="center" wrapText="1"/>
    </xf>
    <xf numFmtId="0" fontId="0" fillId="0" borderId="1"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right" vertical="center"/>
    </xf>
    <xf numFmtId="0" fontId="0" fillId="0" borderId="0" xfId="0" applyFont="1" applyAlignment="1">
      <alignment horizontal="right" vertical="center"/>
    </xf>
    <xf numFmtId="0" fontId="0" fillId="0" borderId="0" xfId="0" applyFont="1" applyBorder="1" applyAlignment="1">
      <alignment vertical="center"/>
    </xf>
    <xf numFmtId="11" fontId="0" fillId="0" borderId="1" xfId="0" applyNumberFormat="1" applyFont="1" applyBorder="1" applyAlignment="1">
      <alignment horizontal="right" vertical="center"/>
    </xf>
    <xf numFmtId="0" fontId="0" fillId="0" borderId="0" xfId="0" applyFont="1" applyBorder="1" applyAlignment="1">
      <alignment horizontal="right" vertical="center"/>
    </xf>
    <xf numFmtId="0" fontId="0" fillId="0" borderId="1" xfId="0" applyFont="1" applyFill="1" applyBorder="1" applyAlignment="1">
      <alignment vertical="center"/>
    </xf>
    <xf numFmtId="0" fontId="0" fillId="0" borderId="0" xfId="0" applyFont="1"/>
    <xf numFmtId="0" fontId="0" fillId="0" borderId="0" xfId="0" applyFont="1" applyAlignment="1">
      <alignment vertical="center" wrapText="1"/>
    </xf>
    <xf numFmtId="0" fontId="5" fillId="0" borderId="8" xfId="0" applyNumberFormat="1" applyFont="1" applyFill="1" applyBorder="1" applyAlignment="1">
      <alignment horizontal="left" vertical="center" wrapText="1"/>
    </xf>
    <xf numFmtId="0" fontId="0" fillId="3" borderId="1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16" xfId="0" applyFont="1" applyFill="1" applyBorder="1" applyAlignment="1">
      <alignment horizontal="center" vertical="center" wrapText="1"/>
    </xf>
    <xf numFmtId="38" fontId="3" fillId="0" borderId="15" xfId="1" applyFont="1" applyFill="1" applyBorder="1" applyAlignment="1">
      <alignment horizontal="center" vertical="center" wrapText="1"/>
    </xf>
    <xf numFmtId="38" fontId="3" fillId="0" borderId="17" xfId="1" applyFont="1" applyFill="1" applyBorder="1" applyAlignment="1">
      <alignment horizontal="center" vertical="center" wrapText="1"/>
    </xf>
    <xf numFmtId="38" fontId="3" fillId="0" borderId="14" xfId="1" applyFont="1" applyFill="1" applyBorder="1" applyAlignment="1">
      <alignment horizontal="center" vertical="center" wrapText="1"/>
    </xf>
    <xf numFmtId="38" fontId="3" fillId="0" borderId="16" xfId="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38" fontId="3" fillId="0" borderId="2" xfId="1" applyFont="1" applyFill="1" applyBorder="1" applyAlignment="1">
      <alignment horizontal="center" vertical="center" wrapText="1"/>
    </xf>
    <xf numFmtId="38" fontId="3" fillId="0" borderId="10" xfId="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0" xfId="0" applyFont="1" applyFill="1" applyBorder="1" applyAlignment="1">
      <alignment horizontal="center" vertical="center"/>
    </xf>
    <xf numFmtId="0" fontId="0" fillId="4" borderId="2" xfId="0" applyFont="1" applyFill="1" applyBorder="1" applyAlignment="1">
      <alignment horizontal="center" vertical="center" wrapText="1"/>
    </xf>
    <xf numFmtId="0" fontId="0" fillId="4" borderId="10"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15"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6" fillId="0" borderId="0" xfId="0" applyNumberFormat="1" applyFont="1" applyFill="1" applyAlignment="1">
      <alignment horizontal="center" vertical="center" wrapText="1"/>
    </xf>
    <xf numFmtId="0" fontId="0" fillId="6" borderId="2" xfId="0" applyFont="1" applyFill="1" applyBorder="1" applyAlignment="1">
      <alignment horizontal="center" vertical="center" wrapText="1"/>
    </xf>
    <xf numFmtId="0" fontId="0" fillId="6" borderId="1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1"/>
  <sheetViews>
    <sheetView tabSelected="1" view="pageBreakPreview" topLeftCell="A7" zoomScaleNormal="100" zoomScaleSheetLayoutView="100" workbookViewId="0">
      <selection activeCell="A7" sqref="A7"/>
    </sheetView>
  </sheetViews>
  <sheetFormatPr defaultColWidth="9" defaultRowHeight="30" customHeight="1" x14ac:dyDescent="0.15"/>
  <cols>
    <col min="1" max="1" width="11.75" style="1" customWidth="1"/>
    <col min="2" max="2" width="10.625" style="2" customWidth="1"/>
    <col min="3" max="3" width="16.875" style="1" customWidth="1"/>
    <col min="4" max="5" width="9.25" style="3" customWidth="1"/>
    <col min="6" max="6" width="6" style="4" bestFit="1" customWidth="1"/>
    <col min="7" max="7" width="14.25" style="4" customWidth="1"/>
    <col min="8" max="9" width="12.375" style="4" customWidth="1"/>
    <col min="10" max="10" width="9.75" style="1" customWidth="1"/>
    <col min="11" max="12" width="12.375" style="1" customWidth="1"/>
    <col min="13" max="13" width="9.75" style="1" customWidth="1"/>
    <col min="14" max="17" width="10.75" style="1" customWidth="1"/>
    <col min="18" max="18" width="9.5" style="1" customWidth="1"/>
    <col min="19" max="20" width="11" style="1" customWidth="1"/>
    <col min="21" max="27" width="9.5" style="1" customWidth="1"/>
    <col min="28" max="29" width="12.875" style="1" customWidth="1"/>
    <col min="30" max="30" width="87.125" style="1" customWidth="1"/>
    <col min="31" max="31" width="20.625" style="1" customWidth="1"/>
    <col min="32" max="32" width="11.25" style="1" bestFit="1" customWidth="1"/>
    <col min="33" max="16384" width="9" style="1"/>
  </cols>
  <sheetData>
    <row r="1" spans="1:31" ht="30" customHeight="1" x14ac:dyDescent="0.15">
      <c r="A1" s="155" t="s">
        <v>40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91"/>
    </row>
    <row r="2" spans="1:31" ht="30" customHeight="1" x14ac:dyDescent="0.15">
      <c r="A2" s="111" t="s">
        <v>69</v>
      </c>
      <c r="B2" s="111"/>
      <c r="C2" s="111"/>
      <c r="J2" s="13"/>
      <c r="K2" s="13"/>
      <c r="L2" s="13"/>
      <c r="M2" s="13"/>
      <c r="N2" s="13"/>
      <c r="O2" s="13"/>
      <c r="P2" s="13"/>
      <c r="Q2" s="13"/>
      <c r="R2" s="13"/>
      <c r="S2" s="13"/>
      <c r="T2" s="13"/>
      <c r="U2" s="13"/>
      <c r="V2" s="12"/>
      <c r="W2" s="12"/>
      <c r="X2" s="12"/>
      <c r="Y2" s="12"/>
      <c r="Z2" s="12"/>
      <c r="AB2" s="93"/>
      <c r="AC2" s="12"/>
      <c r="AD2" s="13"/>
      <c r="AE2" s="13"/>
    </row>
    <row r="3" spans="1:31" s="2" customFormat="1" ht="48" customHeight="1" x14ac:dyDescent="0.15">
      <c r="A3" s="124" t="s">
        <v>1</v>
      </c>
      <c r="B3" s="124" t="s">
        <v>2</v>
      </c>
      <c r="C3" s="120" t="s">
        <v>3</v>
      </c>
      <c r="D3" s="121"/>
      <c r="E3" s="129" t="s">
        <v>0</v>
      </c>
      <c r="F3" s="129" t="s">
        <v>27</v>
      </c>
      <c r="G3" s="129" t="s">
        <v>4</v>
      </c>
      <c r="H3" s="147" t="s">
        <v>31</v>
      </c>
      <c r="I3" s="148"/>
      <c r="J3" s="148"/>
      <c r="K3" s="148"/>
      <c r="L3" s="148"/>
      <c r="M3" s="149"/>
      <c r="N3" s="141" t="s">
        <v>56</v>
      </c>
      <c r="O3" s="145"/>
      <c r="P3" s="145"/>
      <c r="Q3" s="145"/>
      <c r="R3" s="142"/>
      <c r="S3" s="141" t="s">
        <v>43</v>
      </c>
      <c r="T3" s="142"/>
      <c r="U3" s="112" t="s">
        <v>58</v>
      </c>
      <c r="V3" s="113"/>
      <c r="W3" s="112" t="s">
        <v>57</v>
      </c>
      <c r="X3" s="113"/>
      <c r="Y3" s="112" t="s">
        <v>41</v>
      </c>
      <c r="Z3" s="113"/>
      <c r="AA3" s="116" t="s">
        <v>64</v>
      </c>
      <c r="AB3" s="117"/>
      <c r="AC3" s="162" t="s">
        <v>10</v>
      </c>
      <c r="AD3" s="159" t="s">
        <v>38</v>
      </c>
    </row>
    <row r="4" spans="1:31" s="2" customFormat="1" ht="48" customHeight="1" x14ac:dyDescent="0.15">
      <c r="A4" s="125"/>
      <c r="B4" s="125"/>
      <c r="C4" s="122"/>
      <c r="D4" s="123"/>
      <c r="E4" s="130"/>
      <c r="F4" s="130"/>
      <c r="G4" s="130"/>
      <c r="H4" s="152" t="s">
        <v>25</v>
      </c>
      <c r="I4" s="153"/>
      <c r="J4" s="154"/>
      <c r="K4" s="152" t="s">
        <v>26</v>
      </c>
      <c r="L4" s="153"/>
      <c r="M4" s="154"/>
      <c r="N4" s="143"/>
      <c r="O4" s="146"/>
      <c r="P4" s="146"/>
      <c r="Q4" s="146"/>
      <c r="R4" s="144"/>
      <c r="S4" s="143"/>
      <c r="T4" s="144"/>
      <c r="U4" s="114"/>
      <c r="V4" s="115"/>
      <c r="W4" s="114"/>
      <c r="X4" s="115"/>
      <c r="Y4" s="114"/>
      <c r="Z4" s="115"/>
      <c r="AA4" s="118"/>
      <c r="AB4" s="119"/>
      <c r="AC4" s="163"/>
      <c r="AD4" s="160"/>
    </row>
    <row r="5" spans="1:31" s="2" customFormat="1" ht="48" customHeight="1" x14ac:dyDescent="0.15">
      <c r="A5" s="125"/>
      <c r="B5" s="125"/>
      <c r="C5" s="127" t="s">
        <v>50</v>
      </c>
      <c r="D5" s="127" t="s">
        <v>49</v>
      </c>
      <c r="E5" s="130"/>
      <c r="F5" s="130"/>
      <c r="G5" s="130"/>
      <c r="H5" s="150" t="s">
        <v>48</v>
      </c>
      <c r="I5" s="151"/>
      <c r="J5" s="136" t="s">
        <v>5</v>
      </c>
      <c r="K5" s="150" t="s">
        <v>48</v>
      </c>
      <c r="L5" s="151"/>
      <c r="M5" s="136" t="s">
        <v>5</v>
      </c>
      <c r="N5" s="94" t="s">
        <v>46</v>
      </c>
      <c r="O5" s="94" t="s">
        <v>47</v>
      </c>
      <c r="P5" s="94" t="s">
        <v>46</v>
      </c>
      <c r="Q5" s="94" t="s">
        <v>45</v>
      </c>
      <c r="R5" s="140" t="s">
        <v>5</v>
      </c>
      <c r="S5" s="138" t="s">
        <v>44</v>
      </c>
      <c r="T5" s="140" t="s">
        <v>5</v>
      </c>
      <c r="U5" s="134" t="s">
        <v>7</v>
      </c>
      <c r="V5" s="134" t="s">
        <v>5</v>
      </c>
      <c r="W5" s="134" t="s">
        <v>7</v>
      </c>
      <c r="X5" s="134" t="s">
        <v>5</v>
      </c>
      <c r="Y5" s="134" t="s">
        <v>42</v>
      </c>
      <c r="Z5" s="134" t="s">
        <v>5</v>
      </c>
      <c r="AA5" s="156" t="s">
        <v>62</v>
      </c>
      <c r="AB5" s="158" t="s">
        <v>5</v>
      </c>
      <c r="AC5" s="163"/>
      <c r="AD5" s="160"/>
    </row>
    <row r="6" spans="1:31" s="2" customFormat="1" ht="12.75" customHeight="1" x14ac:dyDescent="0.15">
      <c r="A6" s="126"/>
      <c r="B6" s="126"/>
      <c r="C6" s="128"/>
      <c r="D6" s="128"/>
      <c r="E6" s="131"/>
      <c r="F6" s="131"/>
      <c r="G6" s="131"/>
      <c r="H6" s="78" t="s">
        <v>36</v>
      </c>
      <c r="I6" s="95" t="s">
        <v>37</v>
      </c>
      <c r="J6" s="137"/>
      <c r="K6" s="95" t="s">
        <v>36</v>
      </c>
      <c r="L6" s="95" t="s">
        <v>37</v>
      </c>
      <c r="M6" s="137"/>
      <c r="N6" s="132" t="s">
        <v>36</v>
      </c>
      <c r="O6" s="133"/>
      <c r="P6" s="132" t="s">
        <v>37</v>
      </c>
      <c r="Q6" s="133"/>
      <c r="R6" s="139"/>
      <c r="S6" s="139"/>
      <c r="T6" s="139"/>
      <c r="U6" s="135"/>
      <c r="V6" s="135"/>
      <c r="W6" s="135"/>
      <c r="X6" s="135"/>
      <c r="Y6" s="135"/>
      <c r="Z6" s="135"/>
      <c r="AA6" s="157"/>
      <c r="AB6" s="157"/>
      <c r="AC6" s="164"/>
      <c r="AD6" s="161"/>
    </row>
    <row r="7" spans="1:31" s="30" customFormat="1" ht="38.25" customHeight="1" x14ac:dyDescent="0.15">
      <c r="A7" s="6"/>
      <c r="B7" s="6"/>
      <c r="C7" s="28"/>
      <c r="D7" s="28"/>
      <c r="E7" s="29"/>
      <c r="F7" s="29"/>
      <c r="G7" s="29"/>
      <c r="H7" s="85"/>
      <c r="I7" s="14"/>
      <c r="J7" s="14" t="str">
        <f>IFERROR(VLOOKUP(I7,点数付け用!$C$5:$D$11,2,TRUE),"")</f>
        <v>不選定</v>
      </c>
      <c r="K7" s="14"/>
      <c r="L7" s="14"/>
      <c r="M7" s="14" t="str">
        <f>IFERROR(VLOOKUP(L7,点数付け用!$F$5:$G$11,2,TRUE),"")</f>
        <v>不選定</v>
      </c>
      <c r="N7" s="17"/>
      <c r="O7" s="86" t="e">
        <f>K7/N7*100</f>
        <v>#DIV/0!</v>
      </c>
      <c r="P7" s="17"/>
      <c r="Q7" s="86" t="e">
        <f>L7/P7*100</f>
        <v>#DIV/0!</v>
      </c>
      <c r="R7" s="17" t="str">
        <f>IFERROR(VLOOKUP(Q7,点数付け用!$I$5:$J$10,2,TRUE),"")</f>
        <v/>
      </c>
      <c r="S7" s="17" t="e">
        <f>Q7-O7</f>
        <v>#DIV/0!</v>
      </c>
      <c r="T7" s="17" t="str">
        <f>IFERROR(VLOOKUP(S7,点数付け用!$L$5:$M$9,2,TRUE),"")</f>
        <v/>
      </c>
      <c r="U7" s="16"/>
      <c r="V7" s="16" t="str">
        <f>IFERROR(VLOOKUP(U7,点数付け用!$O$5:$P$6,2,TRUE),"")</f>
        <v/>
      </c>
      <c r="W7" s="16"/>
      <c r="X7" s="57" t="str">
        <f>IFERROR(VLOOKUP(W7,点数付け用!$R$5:$S$6,2,),"")</f>
        <v/>
      </c>
      <c r="Y7" s="16"/>
      <c r="Z7" s="16" t="str">
        <f>IFERROR(VLOOKUP(Y7,点数付け用!$U$5:$V$6,2,TRUE),"")</f>
        <v/>
      </c>
      <c r="AA7" s="96"/>
      <c r="AB7" s="66" t="str">
        <f>IFERROR(VLOOKUP(AA7,点数付け用!$X$5:$Y$8,2,TRUE),"")</f>
        <v>不選定</v>
      </c>
      <c r="AC7" s="58">
        <f>SUM(J7,M7,R7,T7,V7,X7,Z7,AB7)</f>
        <v>0</v>
      </c>
      <c r="AD7" s="6"/>
    </row>
    <row r="8" spans="1:31" s="35" customFormat="1" ht="38.25" customHeight="1" x14ac:dyDescent="0.15">
      <c r="A8" s="7"/>
      <c r="B8" s="7"/>
      <c r="C8" s="31"/>
      <c r="D8" s="31"/>
      <c r="E8" s="32"/>
      <c r="F8" s="32"/>
      <c r="G8" s="32"/>
      <c r="H8" s="80"/>
      <c r="I8" s="33"/>
      <c r="J8" s="20" t="str">
        <f>IFERROR(VLOOKUP(I8,点数付け用!$C$5:$D$11,2,TRUE),"")</f>
        <v>不選定</v>
      </c>
      <c r="K8" s="19"/>
      <c r="L8" s="33"/>
      <c r="M8" s="20" t="str">
        <f>IFERROR(VLOOKUP(L8,点数付け用!$F$5:$G$11,2,TRUE),"")</f>
        <v>不選定</v>
      </c>
      <c r="N8" s="84"/>
      <c r="O8" s="22"/>
      <c r="P8" s="34"/>
      <c r="Q8" s="22"/>
      <c r="R8" s="22" t="str">
        <f>IFERROR(VLOOKUP(O8,点数付け用!$I$5:$J$10,2,TRUE),"")</f>
        <v>不選定</v>
      </c>
      <c r="S8" s="34"/>
      <c r="T8" s="22">
        <f>IFERROR(VLOOKUP(S8,点数付け用!$L$5:$M$9,2,TRUE),"")</f>
        <v>-5</v>
      </c>
      <c r="U8" s="25"/>
      <c r="V8" s="25" t="str">
        <f>IFERROR(VLOOKUP(U8,点数付け用!$O$5:$P$6,2,TRUE),"")</f>
        <v/>
      </c>
      <c r="W8" s="25"/>
      <c r="X8" s="25" t="str">
        <f>IFERROR(VLOOKUP(W8,点数付け用!$R$5:$S$6,2,),"")</f>
        <v/>
      </c>
      <c r="Y8" s="27"/>
      <c r="Z8" s="27"/>
      <c r="AA8" s="70"/>
      <c r="AB8" s="68" t="str">
        <f>IFERROR(VLOOKUP(AA8,点数付け用!$X$5:$Y$8,2,TRUE),"")</f>
        <v>不選定</v>
      </c>
      <c r="AC8" s="59"/>
      <c r="AD8" s="7"/>
    </row>
    <row r="9" spans="1:31" s="36" customFormat="1" ht="38.25" customHeight="1" x14ac:dyDescent="0.15">
      <c r="A9" s="8"/>
      <c r="B9" s="9"/>
      <c r="C9" s="31"/>
      <c r="D9" s="31"/>
      <c r="E9" s="32"/>
      <c r="F9" s="32"/>
      <c r="G9" s="32"/>
      <c r="H9" s="81"/>
      <c r="I9" s="15"/>
      <c r="J9" s="20" t="str">
        <f>IFERROR(VLOOKUP(I9,点数付け用!$C$5:$D$11,2,TRUE),"")</f>
        <v>不選定</v>
      </c>
      <c r="K9" s="19"/>
      <c r="L9" s="15"/>
      <c r="M9" s="19" t="str">
        <f>IFERROR(VLOOKUP(L9,点数付け用!$F$5:$G$11,2,TRUE),"")</f>
        <v>不選定</v>
      </c>
      <c r="N9" s="22"/>
      <c r="O9" s="22"/>
      <c r="P9" s="21"/>
      <c r="Q9" s="22"/>
      <c r="R9" s="21" t="str">
        <f>IFERROR(VLOOKUP(O9,点数付け用!$I$5:$J$10,2,TRUE),"")</f>
        <v>不選定</v>
      </c>
      <c r="S9" s="18"/>
      <c r="T9" s="18">
        <f>IFERROR(VLOOKUP(S9,点数付け用!$L$5:$M$9,2,TRUE),"")</f>
        <v>-5</v>
      </c>
      <c r="U9" s="27"/>
      <c r="V9" s="25" t="str">
        <f>IFERROR(VLOOKUP(U9,点数付け用!$O$5:$P$6,2,TRUE),"")</f>
        <v/>
      </c>
      <c r="W9" s="75"/>
      <c r="X9" s="75" t="str">
        <f>IFERROR(VLOOKUP(W9,点数付け用!$R$5:$S$6,2,),"")</f>
        <v/>
      </c>
      <c r="Y9" s="27"/>
      <c r="Z9" s="27"/>
      <c r="AA9" s="71"/>
      <c r="AB9" s="67" t="str">
        <f>IFERROR(VLOOKUP(AA9,点数付け用!$X$5:$Y$8,2,TRUE),"")</f>
        <v>不選定</v>
      </c>
      <c r="AC9" s="60"/>
      <c r="AD9" s="7"/>
    </row>
    <row r="10" spans="1:31" s="36" customFormat="1" ht="38.25" customHeight="1" x14ac:dyDescent="0.15">
      <c r="A10" s="8"/>
      <c r="B10" s="7"/>
      <c r="C10" s="31"/>
      <c r="D10" s="31"/>
      <c r="E10" s="32"/>
      <c r="F10" s="32"/>
      <c r="G10" s="32"/>
      <c r="H10" s="80"/>
      <c r="I10" s="33"/>
      <c r="J10" s="20" t="str">
        <f>IFERROR(VLOOKUP(I10,点数付け用!$C$5:$D$11,2,TRUE),"")</f>
        <v>不選定</v>
      </c>
      <c r="K10" s="19"/>
      <c r="L10" s="33"/>
      <c r="M10" s="19" t="str">
        <f>IFERROR(VLOOKUP(L10,点数付け用!$F$5:$G$11,2,TRUE),"")</f>
        <v>不選定</v>
      </c>
      <c r="N10" s="22"/>
      <c r="O10" s="22"/>
      <c r="P10" s="34"/>
      <c r="Q10" s="22"/>
      <c r="R10" s="22" t="str">
        <f>IFERROR(VLOOKUP(O10,点数付け用!$I$5:$J$10,2,TRUE),"")</f>
        <v>不選定</v>
      </c>
      <c r="S10" s="34"/>
      <c r="T10" s="21">
        <f>IFERROR(VLOOKUP(S10,点数付け用!$L$5:$M$9,2,TRUE),"")</f>
        <v>-5</v>
      </c>
      <c r="U10" s="27"/>
      <c r="V10" s="25" t="str">
        <f>IFERROR(VLOOKUP(U10,点数付け用!$O$5:$P$6,2,TRUE),"")</f>
        <v/>
      </c>
      <c r="W10" s="25"/>
      <c r="X10" s="25" t="str">
        <f>IFERROR(VLOOKUP(W10,点数付け用!$R$5:$S$6,2,),"")</f>
        <v/>
      </c>
      <c r="Y10" s="27"/>
      <c r="Z10" s="27"/>
      <c r="AA10" s="70"/>
      <c r="AB10" s="67" t="str">
        <f>IFERROR(VLOOKUP(AA10,点数付け用!$X$5:$Y$8,2,TRUE),"")</f>
        <v>不選定</v>
      </c>
      <c r="AC10" s="59"/>
      <c r="AD10" s="7"/>
    </row>
    <row r="11" spans="1:31" s="36" customFormat="1" ht="38.25" customHeight="1" x14ac:dyDescent="0.15">
      <c r="A11" s="8"/>
      <c r="B11" s="8"/>
      <c r="C11" s="37"/>
      <c r="D11" s="37"/>
      <c r="E11" s="38"/>
      <c r="F11" s="38"/>
      <c r="G11" s="38"/>
      <c r="H11" s="81"/>
      <c r="I11" s="15"/>
      <c r="J11" s="20" t="str">
        <f>IFERROR(VLOOKUP(I11,点数付け用!$C$5:$D$11,2,TRUE),"")</f>
        <v>不選定</v>
      </c>
      <c r="K11" s="19"/>
      <c r="L11" s="15"/>
      <c r="M11" s="19" t="str">
        <f>IFERROR(VLOOKUP(L11,点数付け用!$F$5:$G$11,2,TRUE),"")</f>
        <v>不選定</v>
      </c>
      <c r="N11" s="18"/>
      <c r="O11" s="22"/>
      <c r="P11" s="34"/>
      <c r="Q11" s="22"/>
      <c r="R11" s="21" t="str">
        <f>IFERROR(VLOOKUP(O11,点数付け用!$I$5:$J$10,2,TRUE),"")</f>
        <v>不選定</v>
      </c>
      <c r="S11" s="18"/>
      <c r="T11" s="22">
        <f>IFERROR(VLOOKUP(S11,点数付け用!$L$5:$M$9,2,TRUE),"")</f>
        <v>-5</v>
      </c>
      <c r="U11" s="25"/>
      <c r="V11" s="25" t="str">
        <f>IFERROR(VLOOKUP(U11,点数付け用!$O$5:$P$6,2,TRUE),"")</f>
        <v/>
      </c>
      <c r="W11" s="25"/>
      <c r="X11" s="25" t="str">
        <f>IFERROR(VLOOKUP(W11,点数付け用!$R$5:$S$6,2,),"")</f>
        <v/>
      </c>
      <c r="Y11" s="27"/>
      <c r="Z11" s="27"/>
      <c r="AA11" s="72"/>
      <c r="AB11" s="67" t="str">
        <f>IFERROR(VLOOKUP(AA11,点数付け用!$X$5:$Y$8,2,TRUE),"")</f>
        <v>不選定</v>
      </c>
      <c r="AC11" s="60"/>
      <c r="AD11" s="8"/>
    </row>
    <row r="12" spans="1:31" s="36" customFormat="1" ht="38.25" customHeight="1" x14ac:dyDescent="0.15">
      <c r="A12" s="8"/>
      <c r="B12" s="9"/>
      <c r="C12" s="37"/>
      <c r="D12" s="37"/>
      <c r="E12" s="38"/>
      <c r="F12" s="38"/>
      <c r="G12" s="38"/>
      <c r="H12" s="81"/>
      <c r="I12" s="15"/>
      <c r="J12" s="20" t="str">
        <f>IFERROR(VLOOKUP(I12,点数付け用!$C$5:$D$11,2,TRUE),"")</f>
        <v>不選定</v>
      </c>
      <c r="K12" s="19"/>
      <c r="L12" s="15"/>
      <c r="M12" s="19" t="str">
        <f>IFERROR(VLOOKUP(L12,点数付け用!$F$5:$G$11,2,TRUE),"")</f>
        <v>不選定</v>
      </c>
      <c r="N12" s="18"/>
      <c r="O12" s="22"/>
      <c r="P12" s="34"/>
      <c r="Q12" s="22"/>
      <c r="R12" s="22" t="str">
        <f>IFERROR(VLOOKUP(O12,点数付け用!$I$5:$J$10,2,TRUE),"")</f>
        <v>不選定</v>
      </c>
      <c r="S12" s="18"/>
      <c r="T12" s="18">
        <f>IFERROR(VLOOKUP(S12,点数付け用!$L$5:$M$9,2,TRUE),"")</f>
        <v>-5</v>
      </c>
      <c r="U12" s="25"/>
      <c r="V12" s="25" t="str">
        <f>IFERROR(VLOOKUP(U12,点数付け用!$O$5:$P$6,2,TRUE),"")</f>
        <v/>
      </c>
      <c r="W12" s="76"/>
      <c r="X12" s="76" t="str">
        <f>IFERROR(VLOOKUP(W12,点数付け用!$R$5:$S$6,2,),"")</f>
        <v/>
      </c>
      <c r="Y12" s="88"/>
      <c r="Z12" s="88"/>
      <c r="AA12" s="72"/>
      <c r="AB12" s="67" t="str">
        <f>IFERROR(VLOOKUP(AA12,点数付け用!$X$5:$Y$8,2,TRUE),"")</f>
        <v>不選定</v>
      </c>
      <c r="AC12" s="60"/>
      <c r="AD12" s="8"/>
    </row>
    <row r="13" spans="1:31" s="36" customFormat="1" ht="38.25" customHeight="1" x14ac:dyDescent="0.15">
      <c r="A13" s="10"/>
      <c r="B13" s="7"/>
      <c r="C13" s="39"/>
      <c r="D13" s="39"/>
      <c r="E13" s="38"/>
      <c r="F13" s="32"/>
      <c r="G13" s="32"/>
      <c r="H13" s="79"/>
      <c r="I13" s="40"/>
      <c r="J13" s="20" t="str">
        <f>IFERROR(VLOOKUP(I13,点数付け用!$C$5:$D$11,2,TRUE),"")</f>
        <v>不選定</v>
      </c>
      <c r="K13" s="19"/>
      <c r="L13" s="40"/>
      <c r="M13" s="19" t="str">
        <f>IFERROR(VLOOKUP(L13,点数付け用!$F$5:$G$11,2,TRUE),"")</f>
        <v>不選定</v>
      </c>
      <c r="N13" s="21"/>
      <c r="O13" s="22"/>
      <c r="P13" s="34"/>
      <c r="Q13" s="22"/>
      <c r="R13" s="21" t="str">
        <f>IFERROR(VLOOKUP(O13,点数付け用!$I$5:$J$10,2,TRUE),"")</f>
        <v>不選定</v>
      </c>
      <c r="S13" s="41"/>
      <c r="T13" s="18">
        <f>IFERROR(VLOOKUP(S13,点数付け用!$L$5:$M$9,2,TRUE),"")</f>
        <v>-5</v>
      </c>
      <c r="U13" s="27"/>
      <c r="V13" s="25" t="str">
        <f>IFERROR(VLOOKUP(U13,点数付け用!$O$5:$P$6,2,TRUE),"")</f>
        <v/>
      </c>
      <c r="W13" s="25"/>
      <c r="X13" s="25" t="str">
        <f>IFERROR(VLOOKUP(W13,点数付け用!$R$5:$S$6,2,),"")</f>
        <v/>
      </c>
      <c r="Y13" s="27"/>
      <c r="Z13" s="27"/>
      <c r="AA13" s="73"/>
      <c r="AB13" s="67" t="str">
        <f>IFERROR(VLOOKUP(AA13,点数付け用!$X$5:$Y$8,2,TRUE),"")</f>
        <v>不選定</v>
      </c>
      <c r="AC13" s="69"/>
      <c r="AD13" s="9"/>
    </row>
    <row r="14" spans="1:31" s="36" customFormat="1" ht="38.25" customHeight="1" x14ac:dyDescent="0.15">
      <c r="A14" s="10"/>
      <c r="B14" s="10"/>
      <c r="C14" s="42"/>
      <c r="D14" s="42"/>
      <c r="E14" s="38"/>
      <c r="F14" s="32"/>
      <c r="G14" s="32"/>
      <c r="H14" s="82"/>
      <c r="I14" s="43"/>
      <c r="J14" s="20" t="str">
        <f>IFERROR(VLOOKUP(I14,点数付け用!$C$5:$D$11,2,TRUE),"")</f>
        <v>不選定</v>
      </c>
      <c r="K14" s="20"/>
      <c r="L14" s="43"/>
      <c r="M14" s="19" t="str">
        <f>IFERROR(VLOOKUP(L14,点数付け用!$F$5:$G$11,2,TRUE),"")</f>
        <v>不選定</v>
      </c>
      <c r="N14" s="84"/>
      <c r="O14" s="22"/>
      <c r="P14" s="34"/>
      <c r="Q14" s="22"/>
      <c r="R14" s="22" t="str">
        <f>IFERROR(VLOOKUP(O14,点数付け用!$I$5:$J$10,2,TRUE),"")</f>
        <v>不選定</v>
      </c>
      <c r="S14" s="44"/>
      <c r="T14" s="21">
        <f>IFERROR(VLOOKUP(S14,点数付け用!$L$5:$M$9,2,TRUE),"")</f>
        <v>-5</v>
      </c>
      <c r="U14" s="27"/>
      <c r="V14" s="25" t="str">
        <f>IFERROR(VLOOKUP(U14,点数付け用!$O$5:$P$6,2,TRUE),"")</f>
        <v/>
      </c>
      <c r="W14" s="25"/>
      <c r="X14" s="25" t="str">
        <f>IFERROR(VLOOKUP(W14,点数付け用!$R$5:$S$6,2,),"")</f>
        <v/>
      </c>
      <c r="Y14" s="27"/>
      <c r="Z14" s="27"/>
      <c r="AA14" s="73"/>
      <c r="AB14" s="67" t="str">
        <f>IFERROR(VLOOKUP(AA14,点数付け用!$X$5:$Y$8,2,TRUE),"")</f>
        <v>不選定</v>
      </c>
      <c r="AC14" s="61"/>
      <c r="AD14" s="10"/>
    </row>
    <row r="15" spans="1:31" s="36" customFormat="1" ht="38.25" customHeight="1" x14ac:dyDescent="0.15">
      <c r="A15" s="10"/>
      <c r="B15" s="10"/>
      <c r="C15" s="42"/>
      <c r="D15" s="42"/>
      <c r="E15" s="38"/>
      <c r="F15" s="32"/>
      <c r="G15" s="32"/>
      <c r="H15" s="82"/>
      <c r="I15" s="43"/>
      <c r="J15" s="20" t="str">
        <f>IFERROR(VLOOKUP(I15,点数付け用!$C$5:$D$11,2,TRUE),"")</f>
        <v>不選定</v>
      </c>
      <c r="K15" s="20"/>
      <c r="L15" s="43"/>
      <c r="M15" s="19" t="str">
        <f>IFERROR(VLOOKUP(L15,点数付け用!$F$5:$G$11,2,TRUE),"")</f>
        <v>不選定</v>
      </c>
      <c r="N15" s="84"/>
      <c r="O15" s="22"/>
      <c r="P15" s="34"/>
      <c r="Q15" s="22"/>
      <c r="R15" s="21" t="str">
        <f>IFERROR(VLOOKUP(O15,点数付け用!$I$5:$J$10,2,TRUE),"")</f>
        <v>不選定</v>
      </c>
      <c r="S15" s="44"/>
      <c r="T15" s="22">
        <f>IFERROR(VLOOKUP(S15,点数付け用!$L$5:$M$9,2,TRUE),"")</f>
        <v>-5</v>
      </c>
      <c r="U15" s="25"/>
      <c r="V15" s="25" t="str">
        <f>IFERROR(VLOOKUP(U15,点数付け用!$O$5:$P$6,2,TRUE),"")</f>
        <v/>
      </c>
      <c r="W15" s="75"/>
      <c r="X15" s="75" t="str">
        <f>IFERROR(VLOOKUP(W15,点数付け用!$R$5:$S$6,2,),"")</f>
        <v/>
      </c>
      <c r="Y15" s="89"/>
      <c r="Z15" s="89"/>
      <c r="AA15" s="73"/>
      <c r="AB15" s="67" t="str">
        <f>IFERROR(VLOOKUP(AA15,点数付け用!$X$5:$Y$8,2,TRUE),"")</f>
        <v>不選定</v>
      </c>
      <c r="AC15" s="62"/>
      <c r="AD15" s="10"/>
    </row>
    <row r="16" spans="1:31" s="36" customFormat="1" ht="38.25" customHeight="1" x14ac:dyDescent="0.15">
      <c r="A16" s="46"/>
      <c r="B16" s="45"/>
      <c r="C16" s="47"/>
      <c r="D16" s="47"/>
      <c r="E16" s="48"/>
      <c r="F16" s="48"/>
      <c r="G16" s="48"/>
      <c r="H16" s="83"/>
      <c r="I16" s="49"/>
      <c r="J16" s="23" t="str">
        <f>IFERROR(VLOOKUP(I16,点数付け用!$C$5:$D$11,2,TRUE),"")</f>
        <v>不選定</v>
      </c>
      <c r="K16" s="23"/>
      <c r="L16" s="49"/>
      <c r="M16" s="23" t="str">
        <f>IFERROR(VLOOKUP(L16,点数付け用!$F$5:$G$11,2,TRUE),"")</f>
        <v>不選定</v>
      </c>
      <c r="N16" s="24"/>
      <c r="O16" s="24"/>
      <c r="P16" s="50"/>
      <c r="Q16" s="84"/>
      <c r="R16" s="24" t="str">
        <f>IFERROR(VLOOKUP(O16,点数付け用!$I$5:$J$10,2,TRUE),"")</f>
        <v>不選定</v>
      </c>
      <c r="S16" s="50"/>
      <c r="T16" s="24">
        <f>IFERROR(VLOOKUP(S16,点数付け用!$L$5:$M$9,2,TRUE),"")</f>
        <v>-5</v>
      </c>
      <c r="U16" s="26"/>
      <c r="V16" s="26" t="str">
        <f>IFERROR(VLOOKUP(U16,点数付け用!$O$5:$P$6,2,TRUE),"")</f>
        <v/>
      </c>
      <c r="W16" s="77"/>
      <c r="X16" s="77" t="str">
        <f>IFERROR(VLOOKUP(W16,点数付け用!$R$5:$S$6,2,),"")</f>
        <v/>
      </c>
      <c r="Y16" s="90"/>
      <c r="Z16" s="90"/>
      <c r="AA16" s="74"/>
      <c r="AB16" s="65" t="str">
        <f>IFERROR(VLOOKUP(AA16,点数付け用!$X$5:$Y$8,2,TRUE),"")</f>
        <v>不選定</v>
      </c>
      <c r="AC16" s="63"/>
      <c r="AD16" s="10"/>
    </row>
    <row r="17" spans="1:30" s="30" customFormat="1" ht="38.25" customHeight="1" x14ac:dyDescent="0.15">
      <c r="A17" s="51" t="s">
        <v>28</v>
      </c>
      <c r="B17" s="51"/>
      <c r="C17" s="52">
        <f>SUM(C7:C16)</f>
        <v>0</v>
      </c>
      <c r="D17" s="52">
        <f>SUM(D7:D16)</f>
        <v>0</v>
      </c>
      <c r="E17" s="48"/>
      <c r="F17" s="48"/>
      <c r="G17" s="48"/>
      <c r="H17" s="83"/>
      <c r="I17" s="53">
        <f>SUM(I7:I16)</f>
        <v>0</v>
      </c>
      <c r="J17" s="53">
        <f>SUM(J7:J16)</f>
        <v>0</v>
      </c>
      <c r="K17" s="53"/>
      <c r="L17" s="53">
        <f t="shared" ref="L17:M17" si="0">SUM(L7:L16)</f>
        <v>0</v>
      </c>
      <c r="M17" s="53">
        <f t="shared" si="0"/>
        <v>0</v>
      </c>
      <c r="N17" s="54"/>
      <c r="O17" s="54"/>
      <c r="P17" s="54"/>
      <c r="Q17" s="87"/>
      <c r="R17" s="54">
        <f t="shared" ref="R17" si="1">SUM(R7:R16)</f>
        <v>0</v>
      </c>
      <c r="S17" s="54"/>
      <c r="T17" s="54">
        <f>SUM(T7:T16)</f>
        <v>-45</v>
      </c>
      <c r="U17" s="26"/>
      <c r="V17" s="26">
        <f>SUM(V7:V16)</f>
        <v>0</v>
      </c>
      <c r="W17" s="55"/>
      <c r="X17" s="55">
        <f>SUM(X7:X16)</f>
        <v>0</v>
      </c>
      <c r="Y17" s="55"/>
      <c r="Z17" s="55"/>
      <c r="AA17" s="65"/>
      <c r="AB17" s="65">
        <f>SUM(AB7:AB16)</f>
        <v>0</v>
      </c>
      <c r="AC17" s="64">
        <f>SUM(AC7:AC16)</f>
        <v>0</v>
      </c>
      <c r="AD17" s="56"/>
    </row>
    <row r="18" spans="1:30" ht="25.5" customHeight="1" x14ac:dyDescent="0.15">
      <c r="A18" s="11" t="s">
        <v>55</v>
      </c>
      <c r="B18" s="1"/>
      <c r="C18" s="3"/>
      <c r="E18" s="4"/>
      <c r="F18" s="5"/>
      <c r="G18" s="5"/>
      <c r="H18" s="5"/>
      <c r="I18" s="5"/>
    </row>
    <row r="19" spans="1:30" ht="24" customHeight="1" x14ac:dyDescent="0.15">
      <c r="A19" s="11" t="s">
        <v>39</v>
      </c>
      <c r="B19" s="1"/>
      <c r="C19" s="3"/>
      <c r="E19" s="4"/>
      <c r="F19" s="5"/>
      <c r="G19" s="5"/>
      <c r="H19" s="5"/>
      <c r="I19" s="5"/>
    </row>
    <row r="20" spans="1:30" ht="27" customHeight="1" x14ac:dyDescent="0.15">
      <c r="A20" s="11" t="s">
        <v>23</v>
      </c>
      <c r="B20" s="1"/>
      <c r="C20" s="3"/>
      <c r="E20" s="4"/>
      <c r="F20" s="5"/>
      <c r="G20" s="5"/>
      <c r="H20" s="5"/>
      <c r="I20" s="5"/>
    </row>
    <row r="21" spans="1:30" ht="30" customHeight="1" x14ac:dyDescent="0.15">
      <c r="A21" s="11" t="s">
        <v>24</v>
      </c>
    </row>
  </sheetData>
  <mergeCells count="38">
    <mergeCell ref="A1:AD1"/>
    <mergeCell ref="X5:X6"/>
    <mergeCell ref="AA5:AA6"/>
    <mergeCell ref="AB5:AB6"/>
    <mergeCell ref="AD3:AD6"/>
    <mergeCell ref="AC3:AC6"/>
    <mergeCell ref="W3:X4"/>
    <mergeCell ref="Y3:Z4"/>
    <mergeCell ref="Y5:Y6"/>
    <mergeCell ref="Z5:Z6"/>
    <mergeCell ref="U5:U6"/>
    <mergeCell ref="V5:V6"/>
    <mergeCell ref="S5:S6"/>
    <mergeCell ref="T5:T6"/>
    <mergeCell ref="S3:T4"/>
    <mergeCell ref="N3:R4"/>
    <mergeCell ref="H3:M3"/>
    <mergeCell ref="H5:I5"/>
    <mergeCell ref="K5:L5"/>
    <mergeCell ref="H4:J4"/>
    <mergeCell ref="K4:M4"/>
    <mergeCell ref="R5:R6"/>
    <mergeCell ref="A2:C2"/>
    <mergeCell ref="U3:V4"/>
    <mergeCell ref="AA3:AB4"/>
    <mergeCell ref="C3:D4"/>
    <mergeCell ref="A3:A6"/>
    <mergeCell ref="B3:B6"/>
    <mergeCell ref="C5:C6"/>
    <mergeCell ref="D5:D6"/>
    <mergeCell ref="E3:E6"/>
    <mergeCell ref="F3:F6"/>
    <mergeCell ref="N6:O6"/>
    <mergeCell ref="P6:Q6"/>
    <mergeCell ref="W5:W6"/>
    <mergeCell ref="G3:G6"/>
    <mergeCell ref="J5:J6"/>
    <mergeCell ref="M5:M6"/>
  </mergeCells>
  <phoneticPr fontId="2"/>
  <dataValidations count="2">
    <dataValidation type="list" allowBlank="1" showInputMessage="1" showErrorMessage="1" sqref="U7:U16 Y7" xr:uid="{00000000-0002-0000-0000-000000000000}">
      <formula1>"有,無"</formula1>
    </dataValidation>
    <dataValidation type="list" allowBlank="1" showInputMessage="1" showErrorMessage="1" sqref="W7:W16" xr:uid="{00000000-0002-0000-0000-000001000000}">
      <formula1>"初めて,２回以上"</formula1>
    </dataValidation>
  </dataValidations>
  <pageMargins left="0.70866141732283472" right="0.70866141732283472" top="0.74803149606299213" bottom="0.74803149606299213" header="0.31496062992125984" footer="0.31496062992125984"/>
  <pageSetup paperSize="9" scale="21" orientation="portrait" r:id="rId1"/>
  <headerFooter alignWithMargins="0">
    <oddHeader>&amp;L（別紙様式２）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AE13"/>
  <sheetViews>
    <sheetView workbookViewId="0">
      <selection activeCell="G1" sqref="A1:XFD1048576"/>
    </sheetView>
  </sheetViews>
  <sheetFormatPr defaultColWidth="7.25" defaultRowHeight="13.5" x14ac:dyDescent="0.15"/>
  <cols>
    <col min="1" max="1" width="7.25" style="109"/>
    <col min="2" max="2" width="2.5" style="109" customWidth="1"/>
    <col min="3" max="4" width="8.5" style="109" customWidth="1"/>
    <col min="5" max="5" width="2.5" style="109" customWidth="1"/>
    <col min="6" max="7" width="9.125" style="109" customWidth="1"/>
    <col min="8" max="8" width="2.5" style="109" customWidth="1"/>
    <col min="9" max="10" width="13" style="109" customWidth="1"/>
    <col min="11" max="11" width="2.5" style="109" customWidth="1"/>
    <col min="12" max="12" width="16" style="109" bestFit="1" customWidth="1"/>
    <col min="13" max="13" width="12.75" style="109" customWidth="1"/>
    <col min="14" max="14" width="2.5" style="109" customWidth="1"/>
    <col min="15" max="16" width="7.25" style="109"/>
    <col min="17" max="17" width="2.5" style="109" customWidth="1"/>
    <col min="18" max="18" width="8" style="109" customWidth="1"/>
    <col min="19" max="19" width="7.25" style="109"/>
    <col min="20" max="20" width="2.5" style="109" customWidth="1"/>
    <col min="21" max="22" width="7.25" style="109"/>
    <col min="23" max="23" width="2.5" style="109" customWidth="1"/>
    <col min="24" max="25" width="13.5" style="109" customWidth="1"/>
    <col min="26" max="26" width="2.5" style="109" customWidth="1"/>
    <col min="27" max="27" width="20.75" style="109" hidden="1" customWidth="1"/>
    <col min="28" max="28" width="13.5" style="109" hidden="1" customWidth="1"/>
    <col min="29" max="29" width="2.5" style="109" hidden="1" customWidth="1"/>
    <col min="30" max="30" width="22.625" style="109" hidden="1" customWidth="1"/>
    <col min="31" max="31" width="13.5" style="109" hidden="1" customWidth="1"/>
    <col min="32" max="16384" width="7.25" style="109"/>
  </cols>
  <sheetData>
    <row r="1" spans="3:31" s="97" customFormat="1" x14ac:dyDescent="0.15"/>
    <row r="2" spans="3:31" s="97" customFormat="1" x14ac:dyDescent="0.15"/>
    <row r="3" spans="3:31" s="98" customFormat="1" ht="92.1" customHeight="1" x14ac:dyDescent="0.15">
      <c r="C3" s="165" t="s">
        <v>65</v>
      </c>
      <c r="D3" s="165"/>
      <c r="F3" s="165" t="s">
        <v>66</v>
      </c>
      <c r="G3" s="165"/>
      <c r="I3" s="165" t="s">
        <v>51</v>
      </c>
      <c r="J3" s="165"/>
      <c r="L3" s="165" t="s">
        <v>11</v>
      </c>
      <c r="M3" s="165"/>
      <c r="O3" s="165" t="s">
        <v>6</v>
      </c>
      <c r="P3" s="165"/>
      <c r="R3" s="167" t="s">
        <v>53</v>
      </c>
      <c r="S3" s="167"/>
      <c r="T3" s="92"/>
      <c r="U3" s="167" t="s">
        <v>52</v>
      </c>
      <c r="V3" s="167"/>
      <c r="X3" s="165" t="s">
        <v>67</v>
      </c>
      <c r="Y3" s="165"/>
      <c r="AA3" s="165" t="s">
        <v>54</v>
      </c>
      <c r="AB3" s="165"/>
      <c r="AD3" s="165" t="s">
        <v>18</v>
      </c>
      <c r="AE3" s="165"/>
    </row>
    <row r="4" spans="3:31" s="100" customFormat="1" x14ac:dyDescent="0.15">
      <c r="C4" s="99" t="s">
        <v>59</v>
      </c>
      <c r="D4" s="99" t="s">
        <v>5</v>
      </c>
      <c r="F4" s="99" t="s">
        <v>59</v>
      </c>
      <c r="G4" s="99" t="s">
        <v>5</v>
      </c>
      <c r="I4" s="99" t="s">
        <v>60</v>
      </c>
      <c r="J4" s="99" t="s">
        <v>5</v>
      </c>
      <c r="L4" s="99" t="s">
        <v>61</v>
      </c>
      <c r="M4" s="99" t="s">
        <v>5</v>
      </c>
      <c r="O4" s="99" t="s">
        <v>7</v>
      </c>
      <c r="P4" s="99" t="s">
        <v>5</v>
      </c>
      <c r="R4" s="99" t="s">
        <v>7</v>
      </c>
      <c r="S4" s="99" t="s">
        <v>5</v>
      </c>
      <c r="T4" s="101"/>
      <c r="U4" s="99" t="s">
        <v>7</v>
      </c>
      <c r="V4" s="99" t="s">
        <v>5</v>
      </c>
      <c r="X4" s="99" t="s">
        <v>68</v>
      </c>
      <c r="Y4" s="99" t="s">
        <v>5</v>
      </c>
      <c r="AA4" s="99" t="s">
        <v>13</v>
      </c>
      <c r="AB4" s="99" t="s">
        <v>5</v>
      </c>
      <c r="AD4" s="99" t="s">
        <v>12</v>
      </c>
      <c r="AE4" s="99" t="s">
        <v>5</v>
      </c>
    </row>
    <row r="5" spans="3:31" s="97" customFormat="1" x14ac:dyDescent="0.15">
      <c r="C5" s="102">
        <v>0</v>
      </c>
      <c r="D5" s="103" t="s">
        <v>29</v>
      </c>
      <c r="E5" s="104"/>
      <c r="F5" s="103">
        <v>0</v>
      </c>
      <c r="G5" s="103" t="s">
        <v>29</v>
      </c>
      <c r="H5" s="104"/>
      <c r="I5" s="103">
        <v>0</v>
      </c>
      <c r="J5" s="103" t="s">
        <v>29</v>
      </c>
      <c r="L5" s="102">
        <v>0</v>
      </c>
      <c r="M5" s="103">
        <v>-5</v>
      </c>
      <c r="O5" s="102" t="s">
        <v>8</v>
      </c>
      <c r="P5" s="102">
        <v>3</v>
      </c>
      <c r="R5" s="102" t="s">
        <v>34</v>
      </c>
      <c r="S5" s="102">
        <v>3</v>
      </c>
      <c r="T5" s="105"/>
      <c r="U5" s="102" t="s">
        <v>8</v>
      </c>
      <c r="V5" s="102">
        <v>2</v>
      </c>
      <c r="X5" s="102">
        <v>0</v>
      </c>
      <c r="Y5" s="103" t="s">
        <v>22</v>
      </c>
      <c r="AA5" s="102" t="s">
        <v>14</v>
      </c>
      <c r="AB5" s="103" t="s">
        <v>22</v>
      </c>
      <c r="AD5" s="102" t="s">
        <v>19</v>
      </c>
      <c r="AE5" s="103" t="s">
        <v>21</v>
      </c>
    </row>
    <row r="6" spans="3:31" s="97" customFormat="1" x14ac:dyDescent="0.15">
      <c r="C6" s="102">
        <v>0.3</v>
      </c>
      <c r="D6" s="102">
        <v>1</v>
      </c>
      <c r="F6" s="102">
        <v>0.3</v>
      </c>
      <c r="G6" s="102">
        <v>1</v>
      </c>
      <c r="I6" s="106">
        <v>1E-4</v>
      </c>
      <c r="J6" s="103">
        <v>1</v>
      </c>
      <c r="L6" s="102">
        <v>1E-4</v>
      </c>
      <c r="M6" s="102">
        <v>2</v>
      </c>
      <c r="O6" s="102" t="s">
        <v>9</v>
      </c>
      <c r="P6" s="102">
        <v>0</v>
      </c>
      <c r="R6" s="102" t="s">
        <v>35</v>
      </c>
      <c r="S6" s="103">
        <v>0</v>
      </c>
      <c r="T6" s="107"/>
      <c r="U6" s="102" t="s">
        <v>9</v>
      </c>
      <c r="V6" s="102">
        <v>0</v>
      </c>
      <c r="X6" s="102">
        <v>5</v>
      </c>
      <c r="Y6" s="102">
        <v>0</v>
      </c>
      <c r="AA6" s="102" t="s">
        <v>15</v>
      </c>
      <c r="AB6" s="102">
        <v>0</v>
      </c>
      <c r="AD6" s="102" t="s">
        <v>20</v>
      </c>
      <c r="AE6" s="102">
        <v>3</v>
      </c>
    </row>
    <row r="7" spans="3:31" s="97" customFormat="1" x14ac:dyDescent="0.15">
      <c r="C7" s="102">
        <v>1</v>
      </c>
      <c r="D7" s="102">
        <v>2</v>
      </c>
      <c r="F7" s="102">
        <v>1</v>
      </c>
      <c r="G7" s="102">
        <v>2</v>
      </c>
      <c r="I7" s="102">
        <v>30</v>
      </c>
      <c r="J7" s="102">
        <v>2</v>
      </c>
      <c r="L7" s="102">
        <v>5</v>
      </c>
      <c r="M7" s="102">
        <v>3</v>
      </c>
      <c r="X7" s="102">
        <v>10</v>
      </c>
      <c r="Y7" s="102">
        <v>3</v>
      </c>
      <c r="AA7" s="102" t="s">
        <v>16</v>
      </c>
      <c r="AB7" s="102">
        <v>3</v>
      </c>
    </row>
    <row r="8" spans="3:31" s="97" customFormat="1" x14ac:dyDescent="0.15">
      <c r="C8" s="102">
        <v>5</v>
      </c>
      <c r="D8" s="102">
        <v>3</v>
      </c>
      <c r="F8" s="102">
        <v>3</v>
      </c>
      <c r="G8" s="102">
        <v>3</v>
      </c>
      <c r="I8" s="102">
        <v>50</v>
      </c>
      <c r="J8" s="102">
        <v>5</v>
      </c>
      <c r="L8" s="102">
        <v>10</v>
      </c>
      <c r="M8" s="102">
        <v>5</v>
      </c>
      <c r="X8" s="102">
        <v>20</v>
      </c>
      <c r="Y8" s="102">
        <v>5</v>
      </c>
      <c r="AA8" s="102" t="s">
        <v>17</v>
      </c>
      <c r="AB8" s="102">
        <v>5</v>
      </c>
    </row>
    <row r="9" spans="3:31" s="97" customFormat="1" x14ac:dyDescent="0.15">
      <c r="C9" s="102">
        <v>7</v>
      </c>
      <c r="D9" s="102">
        <v>5</v>
      </c>
      <c r="F9" s="102">
        <v>5</v>
      </c>
      <c r="G9" s="102">
        <v>5</v>
      </c>
      <c r="I9" s="102">
        <v>70</v>
      </c>
      <c r="J9" s="102">
        <v>7</v>
      </c>
      <c r="L9" s="102">
        <v>30</v>
      </c>
      <c r="M9" s="102">
        <v>7</v>
      </c>
    </row>
    <row r="10" spans="3:31" s="97" customFormat="1" x14ac:dyDescent="0.15">
      <c r="C10" s="102">
        <v>10</v>
      </c>
      <c r="D10" s="102">
        <v>7</v>
      </c>
      <c r="F10" s="102" t="s">
        <v>30</v>
      </c>
      <c r="G10" s="102">
        <v>0</v>
      </c>
      <c r="I10" s="102">
        <v>100</v>
      </c>
      <c r="J10" s="102">
        <v>10</v>
      </c>
    </row>
    <row r="11" spans="3:31" s="97" customFormat="1" x14ac:dyDescent="0.15">
      <c r="C11" s="102" t="s">
        <v>30</v>
      </c>
      <c r="D11" s="108">
        <v>0</v>
      </c>
      <c r="X11" s="168" t="s">
        <v>63</v>
      </c>
      <c r="Y11" s="168"/>
    </row>
    <row r="12" spans="3:31" s="97" customFormat="1" ht="72.75" customHeight="1" x14ac:dyDescent="0.15">
      <c r="I12" s="166" t="s">
        <v>32</v>
      </c>
      <c r="J12" s="166"/>
      <c r="L12" s="166" t="s">
        <v>33</v>
      </c>
      <c r="M12" s="166"/>
      <c r="X12" s="168"/>
      <c r="Y12" s="168"/>
    </row>
    <row r="13" spans="3:31" x14ac:dyDescent="0.15">
      <c r="X13" s="110"/>
      <c r="Y13" s="110"/>
    </row>
  </sheetData>
  <mergeCells count="13">
    <mergeCell ref="C3:D3"/>
    <mergeCell ref="F3:G3"/>
    <mergeCell ref="I3:J3"/>
    <mergeCell ref="L3:M3"/>
    <mergeCell ref="O3:P3"/>
    <mergeCell ref="AD3:AE3"/>
    <mergeCell ref="AA3:AB3"/>
    <mergeCell ref="I12:J12"/>
    <mergeCell ref="L12:M12"/>
    <mergeCell ref="X3:Y3"/>
    <mergeCell ref="R3:S3"/>
    <mergeCell ref="U3:V3"/>
    <mergeCell ref="X11:Y1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県単ハード (R7オーガニック 農技分)</vt:lpstr>
      <vt:lpstr>点数付け用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茨城県農林水産部園芸流通課</dc:creator>
  <cp:lastModifiedBy>服部　潤</cp:lastModifiedBy>
  <cp:lastPrinted>2024-04-18T04:24:40Z</cp:lastPrinted>
  <dcterms:created xsi:type="dcterms:W3CDTF">2002-05-27T09:57:48Z</dcterms:created>
  <dcterms:modified xsi:type="dcterms:W3CDTF">2025-05-07T06:01:17Z</dcterms:modified>
</cp:coreProperties>
</file>